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<sst xmlns="http://schemas.openxmlformats.org/spreadsheetml/2006/main" count="210" uniqueCount="169">
  <si>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</si>
  <si>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</si>
  <si>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</si>
  <si>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</si>
  <si>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</si>
  <si>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</si>
  <si>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</si>
  <si>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</si>
  <si>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</si>
  <si>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</si>
  <si>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</si>
  <si>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</si>
  <si>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</si>
  <si>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</si>
  <si>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</si>
  <si>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</si>
  <si>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</si>
  <si>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</si>
  <si>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</si>
  <si>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</si>
  <si>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</si>
  <si>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</si>
  <si>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</si>
  <si>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</si>
  <si>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مغان 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</si>
  <si>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</si>
  <si>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</si>
  <si>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</si>
  <si>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</si>
  <si>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</si>
  <si>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</si>
  <si>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</si>
  <si>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شيروان بهاره</t>
  </si>
  <si>
    <t>شيروان پائيزه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</si>
  <si>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</si>
  <si>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</si>
  <si>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</si>
  <si>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</si>
  <si>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</si>
  <si>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</si>
  <si>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</si>
  <si>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بهاره</t>
  </si>
  <si>
    <t>بيستون</t>
  </si>
  <si>
    <t>قزوين</t>
  </si>
  <si>
    <t>اقليد</t>
  </si>
  <si>
    <t>بردسير</t>
  </si>
  <si>
    <t>ياسوج پائيزه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</si>
  <si>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</si>
  <si>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</si>
  <si>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</si>
  <si>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</si>
  <si>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</si>
  <si>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</si>
  <si>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</si>
  <si>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</si>
  <si>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</si>
  <si>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</si>
  <si>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</si>
  <si>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</si>
  <si>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</si>
  <si>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</si>
  <si>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</si>
  <si>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</si>
  <si>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</si>
  <si>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</si>
  <si>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</si>
  <si>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</si>
  <si>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</si>
  <si>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</si>
  <si>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</si>
  <si>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</si>
  <si>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</si>
  <si>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</si>
  <si>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</si>
  <si>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</si>
  <si>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</si>
  <si>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</si>
  <si>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</si>
  <si>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</si>
  <si>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</si>
  <si>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</si>
  <si>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</si>
  <si>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</si>
  <si>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</si>
  <si>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</si>
  <si>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</si>
  <si>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</si>
  <si>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</si>
  <si>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</si>
  <si>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</si>
  <si>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</si>
  <si>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</si>
  <si>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</si>
  <si>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</si>
  <si>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</si>
  <si>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</si>
  <si>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ياسوج بهاره</t>
  </si>
  <si>
    <t>ممسني بهاره</t>
  </si>
  <si>
    <t>ممسني  پاييزه</t>
  </si>
  <si>
    <t>چهار محال</t>
  </si>
  <si>
    <t>81/7/27</t>
  </si>
  <si>
    <t>81/7/22</t>
  </si>
  <si>
    <t>81/8/1</t>
  </si>
  <si>
    <t>81/8/8</t>
  </si>
  <si>
    <t>81/7/24</t>
  </si>
  <si>
    <t>81/7/29</t>
  </si>
  <si>
    <t>81/3/17</t>
  </si>
  <si>
    <t>81/7/23</t>
  </si>
  <si>
    <t>81/8/29</t>
  </si>
  <si>
    <t>81/6/21</t>
  </si>
  <si>
    <t>81/6/17</t>
  </si>
  <si>
    <t>81/6/31</t>
  </si>
  <si>
    <t>81/7/7</t>
  </si>
  <si>
    <t>81/7/2</t>
  </si>
  <si>
    <t>81/7/13</t>
  </si>
  <si>
    <t>81/7/9</t>
  </si>
  <si>
    <t>81/7/4</t>
  </si>
  <si>
    <t>81/7/5</t>
  </si>
  <si>
    <t>81/7/6</t>
  </si>
  <si>
    <t>81/7/8</t>
  </si>
  <si>
    <t>81/7/3</t>
  </si>
  <si>
    <t>81/2/18</t>
  </si>
  <si>
    <t>81/8/13</t>
  </si>
  <si>
    <t>81/2/6</t>
  </si>
  <si>
    <t>81/2/26</t>
  </si>
  <si>
    <t>81/6/27</t>
  </si>
  <si>
    <t>81/7/15</t>
  </si>
  <si>
    <t>81/2/16</t>
  </si>
  <si>
    <t>80/8/3</t>
  </si>
  <si>
    <t>80/8/1</t>
  </si>
  <si>
    <t>80/8/7</t>
  </si>
  <si>
    <t>80/8/13</t>
  </si>
  <si>
    <t>81/11/30</t>
  </si>
  <si>
    <t>81/12/1</t>
  </si>
  <si>
    <t>81/11/29</t>
  </si>
  <si>
    <t>82/1/1</t>
  </si>
  <si>
    <t>81/11/27</t>
  </si>
  <si>
    <t>81/4/6</t>
  </si>
  <si>
    <t>81/11/21</t>
  </si>
  <si>
    <t>81/11/14</t>
  </si>
  <si>
    <t>82/1/13</t>
  </si>
  <si>
    <t>81/12/6</t>
  </si>
  <si>
    <t>81/12/18</t>
  </si>
  <si>
    <t>81/11/12</t>
  </si>
  <si>
    <t>81/12/14</t>
  </si>
  <si>
    <t>82/1/2</t>
  </si>
  <si>
    <t>81/11/19</t>
  </si>
  <si>
    <t>81/10/20</t>
  </si>
  <si>
    <t>81/10/8</t>
  </si>
  <si>
    <t>81/11/17</t>
  </si>
  <si>
    <t>81/14/14</t>
  </si>
  <si>
    <t>81/11/20</t>
  </si>
  <si>
    <t>81/11/5</t>
  </si>
  <si>
    <t>81/10/18</t>
  </si>
  <si>
    <t>81/11/18</t>
  </si>
  <si>
    <t>81/10/14</t>
  </si>
  <si>
    <t>81/9/10</t>
  </si>
  <si>
    <t>81/14/8</t>
  </si>
  <si>
    <t>81/4/15</t>
  </si>
  <si>
    <t>81/4/14</t>
  </si>
  <si>
    <t>81/11/4</t>
  </si>
  <si>
    <t>81/9/23</t>
  </si>
  <si>
    <t>81/4/25</t>
  </si>
  <si>
    <t>81/11/6</t>
  </si>
  <si>
    <t>81/3/4</t>
  </si>
  <si>
    <t>81/4/5</t>
  </si>
  <si>
    <t>81/4/3</t>
  </si>
  <si>
    <t>81/3/2</t>
  </si>
  <si>
    <t>81/3/7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</si>
</sst>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50"/>
      <color indexed="56"/>
      <name val="Arabic Transparent"/>
      <family val="0"/>
    </font>
    <font>
      <sz val="5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2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justify"/>
    </xf>
    <xf numFmtId="0" fontId="10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1" fillId="2" borderId="36" xfId="0" applyFont="1" applyFill="1" applyBorder="1" applyAlignment="1">
      <alignment horizontal="center" vertical="justify"/>
    </xf>
    <xf numFmtId="0" fontId="11" fillId="2" borderId="34" xfId="0" applyFont="1" applyFill="1" applyBorder="1" applyAlignment="1">
      <alignment horizontal="center" vertical="justify"/>
    </xf>
    <xf numFmtId="0" fontId="11" fillId="2" borderId="35" xfId="0" applyFont="1" applyFill="1" applyBorder="1" applyAlignment="1">
      <alignment horizontal="center" vertical="justify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2" fontId="17" fillId="2" borderId="48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2" fontId="17" fillId="2" borderId="46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justify"/>
    </xf>
    <xf numFmtId="0" fontId="11" fillId="3" borderId="34" xfId="0" applyNumberFormat="1" applyFont="1" applyFill="1" applyBorder="1" applyAlignment="1">
      <alignment horizontal="center" vertical="justify"/>
    </xf>
    <xf numFmtId="0" fontId="11" fillId="3" borderId="35" xfId="0" applyFont="1" applyFill="1" applyBorder="1" applyAlignment="1">
      <alignment horizontal="center" vertical="justify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7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0" fontId="11" fillId="4" borderId="35" xfId="0" applyFont="1" applyFill="1" applyBorder="1" applyAlignment="1">
      <alignment horizontal="center" vertical="justify"/>
    </xf>
    <xf numFmtId="0" fontId="10" fillId="4" borderId="4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justify"/>
    </xf>
    <xf numFmtId="0" fontId="11" fillId="5" borderId="34" xfId="0" applyFont="1" applyFill="1" applyBorder="1" applyAlignment="1">
      <alignment horizontal="center" vertical="justify"/>
    </xf>
    <xf numFmtId="0" fontId="11" fillId="5" borderId="35" xfId="0" applyFont="1" applyFill="1" applyBorder="1" applyAlignment="1">
      <alignment horizontal="center" vertical="justify"/>
    </xf>
    <xf numFmtId="0" fontId="10" fillId="5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70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71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72" xfId="0" applyNumberFormat="1" applyFont="1" applyFill="1" applyBorder="1" applyAlignment="1">
      <alignment horizontal="center" vertical="center"/>
    </xf>
    <xf numFmtId="2" fontId="17" fillId="5" borderId="48" xfId="0" applyNumberFormat="1" applyFont="1" applyFill="1" applyBorder="1" applyAlignment="1">
      <alignment horizontal="center" vertical="center"/>
    </xf>
    <xf numFmtId="0" fontId="17" fillId="5" borderId="46" xfId="0" applyNumberFormat="1" applyFont="1" applyFill="1" applyBorder="1" applyAlignment="1">
      <alignment horizontal="center" vertical="center"/>
    </xf>
    <xf numFmtId="2" fontId="17" fillId="5" borderId="4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92" fontId="8" fillId="2" borderId="13" xfId="0" applyNumberFormat="1" applyFont="1" applyFill="1" applyBorder="1" applyAlignment="1">
      <alignment horizontal="center" vertical="center"/>
    </xf>
    <xf numFmtId="2" fontId="8" fillId="2" borderId="70" xfId="0" applyNumberFormat="1" applyFont="1" applyFill="1" applyBorder="1" applyAlignment="1">
      <alignment horizontal="center" vertical="center"/>
    </xf>
    <xf numFmtId="192" fontId="8" fillId="2" borderId="18" xfId="0" applyNumberFormat="1" applyFont="1" applyFill="1" applyBorder="1" applyAlignment="1">
      <alignment horizontal="center" vertical="center"/>
    </xf>
    <xf numFmtId="2" fontId="8" fillId="2" borderId="71" xfId="0" applyNumberFormat="1" applyFont="1" applyFill="1" applyBorder="1" applyAlignment="1">
      <alignment horizontal="center" vertical="center"/>
    </xf>
    <xf numFmtId="192" fontId="8" fillId="2" borderId="22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192" fontId="17" fillId="2" borderId="48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192" fontId="8" fillId="2" borderId="27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justify"/>
    </xf>
    <xf numFmtId="0" fontId="11" fillId="6" borderId="34" xfId="0" applyFont="1" applyFill="1" applyBorder="1" applyAlignment="1">
      <alignment horizontal="center" vertical="justify"/>
    </xf>
    <xf numFmtId="0" fontId="11" fillId="6" borderId="35" xfId="0" applyFont="1" applyFill="1" applyBorder="1" applyAlignment="1">
      <alignment horizontal="center" vertical="justify"/>
    </xf>
    <xf numFmtId="0" fontId="10" fillId="6" borderId="4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199" fontId="8" fillId="6" borderId="13" xfId="0" applyNumberFormat="1" applyFont="1" applyFill="1" applyBorder="1" applyAlignment="1">
      <alignment horizontal="center" vertical="center"/>
    </xf>
    <xf numFmtId="199" fontId="8" fillId="6" borderId="12" xfId="0" applyNumberFormat="1" applyFont="1" applyFill="1" applyBorder="1" applyAlignment="1">
      <alignment horizontal="center" vertical="center"/>
    </xf>
    <xf numFmtId="199" fontId="8" fillId="6" borderId="70" xfId="0" applyNumberFormat="1" applyFont="1" applyFill="1" applyBorder="1" applyAlignment="1">
      <alignment horizontal="center" vertical="center"/>
    </xf>
    <xf numFmtId="199" fontId="8" fillId="6" borderId="18" xfId="0" applyNumberFormat="1" applyFont="1" applyFill="1" applyBorder="1" applyAlignment="1">
      <alignment horizontal="center" vertical="center"/>
    </xf>
    <xf numFmtId="199" fontId="8" fillId="6" borderId="1" xfId="0" applyNumberFormat="1" applyFont="1" applyFill="1" applyBorder="1" applyAlignment="1">
      <alignment horizontal="center" vertical="center"/>
    </xf>
    <xf numFmtId="199" fontId="8" fillId="6" borderId="71" xfId="0" applyNumberFormat="1" applyFont="1" applyFill="1" applyBorder="1" applyAlignment="1">
      <alignment horizontal="center" vertical="center"/>
    </xf>
    <xf numFmtId="199" fontId="8" fillId="6" borderId="22" xfId="0" applyNumberFormat="1" applyFont="1" applyFill="1" applyBorder="1" applyAlignment="1">
      <alignment horizontal="center" vertical="center"/>
    </xf>
    <xf numFmtId="199" fontId="8" fillId="6" borderId="21" xfId="0" applyNumberFormat="1" applyFont="1" applyFill="1" applyBorder="1" applyAlignment="1">
      <alignment horizontal="center" vertical="center"/>
    </xf>
    <xf numFmtId="199" fontId="8" fillId="6" borderId="72" xfId="0" applyNumberFormat="1" applyFont="1" applyFill="1" applyBorder="1" applyAlignment="1">
      <alignment horizontal="center" vertical="center"/>
    </xf>
    <xf numFmtId="199" fontId="17" fillId="6" borderId="48" xfId="0" applyNumberFormat="1" applyFont="1" applyFill="1" applyBorder="1" applyAlignment="1">
      <alignment horizontal="center" vertical="center"/>
    </xf>
    <xf numFmtId="199" fontId="17" fillId="6" borderId="46" xfId="0" applyNumberFormat="1" applyFont="1" applyFill="1" applyBorder="1" applyAlignment="1">
      <alignment horizontal="center" vertical="center"/>
    </xf>
    <xf numFmtId="199" fontId="17" fillId="6" borderId="47" xfId="0" applyNumberFormat="1" applyFont="1" applyFill="1" applyBorder="1" applyAlignment="1">
      <alignment horizontal="center" vertical="center"/>
    </xf>
    <xf numFmtId="199" fontId="8" fillId="6" borderId="27" xfId="0" applyNumberFormat="1" applyFont="1" applyFill="1" applyBorder="1" applyAlignment="1">
      <alignment horizontal="center" vertical="center"/>
    </xf>
    <xf numFmtId="199" fontId="8" fillId="6" borderId="73" xfId="0" applyNumberFormat="1" applyFont="1" applyFill="1" applyBorder="1" applyAlignment="1">
      <alignment horizontal="center" vertical="center"/>
    </xf>
    <xf numFmtId="199" fontId="8" fillId="6" borderId="26" xfId="0" applyNumberFormat="1" applyFont="1" applyFill="1" applyBorder="1" applyAlignment="1">
      <alignment horizontal="center" vertical="center"/>
    </xf>
    <xf numFmtId="199" fontId="8" fillId="6" borderId="17" xfId="0" applyNumberFormat="1" applyFont="1" applyFill="1" applyBorder="1" applyAlignment="1">
      <alignment horizontal="center" vertical="center"/>
    </xf>
    <xf numFmtId="199" fontId="8" fillId="6" borderId="32" xfId="0" applyNumberFormat="1" applyFont="1" applyFill="1" applyBorder="1" applyAlignment="1">
      <alignment horizontal="center" vertical="center"/>
    </xf>
    <xf numFmtId="199" fontId="8" fillId="6" borderId="30" xfId="0" applyNumberFormat="1" applyFont="1" applyFill="1" applyBorder="1" applyAlignment="1">
      <alignment horizontal="center" vertical="center"/>
    </xf>
    <xf numFmtId="199" fontId="8" fillId="6" borderId="3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justify"/>
    </xf>
    <xf numFmtId="0" fontId="13" fillId="7" borderId="74" xfId="0" applyFont="1" applyFill="1" applyBorder="1" applyAlignment="1">
      <alignment horizontal="center" vertical="justify" wrapText="1"/>
    </xf>
    <xf numFmtId="0" fontId="11" fillId="7" borderId="34" xfId="0" applyFont="1" applyFill="1" applyBorder="1" applyAlignment="1">
      <alignment horizontal="center" vertical="justify"/>
    </xf>
    <xf numFmtId="0" fontId="11" fillId="7" borderId="75" xfId="0" applyFont="1" applyFill="1" applyBorder="1" applyAlignment="1">
      <alignment horizontal="center" vertical="justify"/>
    </xf>
    <xf numFmtId="0" fontId="10" fillId="7" borderId="76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9" fontId="8" fillId="7" borderId="18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6" xfId="0" applyNumberFormat="1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0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justify"/>
    </xf>
    <xf numFmtId="0" fontId="8" fillId="4" borderId="50" xfId="0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89" fontId="8" fillId="4" borderId="18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89" fontId="8" fillId="4" borderId="22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189" fontId="17" fillId="4" borderId="48" xfId="0" applyNumberFormat="1" applyFont="1" applyFill="1" applyBorder="1" applyAlignment="1">
      <alignment horizontal="center" vertical="center"/>
    </xf>
    <xf numFmtId="189" fontId="8" fillId="4" borderId="27" xfId="0" applyNumberFormat="1" applyFont="1" applyFill="1" applyBorder="1" applyAlignment="1">
      <alignment horizontal="center" vertical="center"/>
    </xf>
    <xf numFmtId="189" fontId="8" fillId="4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70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7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72" xfId="0" applyNumberFormat="1" applyFont="1" applyFill="1" applyBorder="1" applyAlignment="1">
      <alignment horizontal="center" vertical="center"/>
    </xf>
    <xf numFmtId="2" fontId="17" fillId="3" borderId="48" xfId="0" applyNumberFormat="1" applyFont="1" applyFill="1" applyBorder="1" applyAlignment="1">
      <alignment horizontal="center" vertical="center"/>
    </xf>
    <xf numFmtId="2" fontId="17" fillId="3" borderId="47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justify"/>
    </xf>
    <xf numFmtId="0" fontId="14" fillId="7" borderId="42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192" fontId="8" fillId="7" borderId="13" xfId="0" applyNumberFormat="1" applyFont="1" applyFill="1" applyBorder="1" applyAlignment="1">
      <alignment horizontal="center" vertical="center"/>
    </xf>
    <xf numFmtId="192" fontId="8" fillId="7" borderId="12" xfId="0" applyNumberFormat="1" applyFont="1" applyFill="1" applyBorder="1" applyAlignment="1">
      <alignment horizontal="center" vertical="center"/>
    </xf>
    <xf numFmtId="192" fontId="8" fillId="7" borderId="70" xfId="0" applyNumberFormat="1" applyFont="1" applyFill="1" applyBorder="1" applyAlignment="1">
      <alignment horizontal="center" vertical="center"/>
    </xf>
    <xf numFmtId="192" fontId="8" fillId="7" borderId="18" xfId="0" applyNumberFormat="1" applyFont="1" applyFill="1" applyBorder="1" applyAlignment="1">
      <alignment horizontal="center" vertical="center"/>
    </xf>
    <xf numFmtId="192" fontId="8" fillId="7" borderId="1" xfId="0" applyNumberFormat="1" applyFont="1" applyFill="1" applyBorder="1" applyAlignment="1">
      <alignment horizontal="center" vertical="center"/>
    </xf>
    <xf numFmtId="192" fontId="8" fillId="7" borderId="71" xfId="0" applyNumberFormat="1" applyFont="1" applyFill="1" applyBorder="1" applyAlignment="1">
      <alignment horizontal="center" vertical="center"/>
    </xf>
    <xf numFmtId="192" fontId="8" fillId="7" borderId="22" xfId="0" applyNumberFormat="1" applyFont="1" applyFill="1" applyBorder="1" applyAlignment="1">
      <alignment horizontal="center" vertical="center"/>
    </xf>
    <xf numFmtId="192" fontId="8" fillId="7" borderId="21" xfId="0" applyNumberFormat="1" applyFont="1" applyFill="1" applyBorder="1" applyAlignment="1">
      <alignment horizontal="center" vertical="center"/>
    </xf>
    <xf numFmtId="192" fontId="8" fillId="7" borderId="72" xfId="0" applyNumberFormat="1" applyFont="1" applyFill="1" applyBorder="1" applyAlignment="1">
      <alignment horizontal="center" vertical="center"/>
    </xf>
    <xf numFmtId="192" fontId="17" fillId="7" borderId="81" xfId="0" applyNumberFormat="1" applyFont="1" applyFill="1" applyBorder="1" applyAlignment="1">
      <alignment horizontal="center" vertical="center"/>
    </xf>
    <xf numFmtId="192" fontId="17" fillId="7" borderId="46" xfId="0" applyNumberFormat="1" applyFont="1" applyFill="1" applyBorder="1" applyAlignment="1">
      <alignment horizontal="center" vertical="center"/>
    </xf>
    <xf numFmtId="192" fontId="17" fillId="7" borderId="47" xfId="0" applyNumberFormat="1" applyFont="1" applyFill="1" applyBorder="1" applyAlignment="1">
      <alignment horizontal="center" vertical="center"/>
    </xf>
    <xf numFmtId="192" fontId="8" fillId="7" borderId="82" xfId="0" applyNumberFormat="1" applyFont="1" applyFill="1" applyBorder="1" applyAlignment="1">
      <alignment horizontal="center" vertical="center"/>
    </xf>
    <xf numFmtId="192" fontId="8" fillId="7" borderId="73" xfId="0" applyNumberFormat="1" applyFont="1" applyFill="1" applyBorder="1" applyAlignment="1">
      <alignment horizontal="center" vertical="center"/>
    </xf>
    <xf numFmtId="192" fontId="8" fillId="7" borderId="26" xfId="0" applyNumberFormat="1" applyFont="1" applyFill="1" applyBorder="1" applyAlignment="1">
      <alignment horizontal="center" vertical="center"/>
    </xf>
    <xf numFmtId="192" fontId="8" fillId="7" borderId="79" xfId="0" applyNumberFormat="1" applyFont="1" applyFill="1" applyBorder="1" applyAlignment="1">
      <alignment horizontal="center" vertical="center"/>
    </xf>
    <xf numFmtId="192" fontId="8" fillId="7" borderId="17" xfId="0" applyNumberFormat="1" applyFont="1" applyFill="1" applyBorder="1" applyAlignment="1">
      <alignment horizontal="center" vertical="center"/>
    </xf>
    <xf numFmtId="192" fontId="8" fillId="7" borderId="83" xfId="0" applyNumberFormat="1" applyFont="1" applyFill="1" applyBorder="1" applyAlignment="1">
      <alignment horizontal="center" vertical="center"/>
    </xf>
    <xf numFmtId="192" fontId="8" fillId="7" borderId="30" xfId="0" applyNumberFormat="1" applyFont="1" applyFill="1" applyBorder="1" applyAlignment="1">
      <alignment horizontal="center" vertical="center"/>
    </xf>
    <xf numFmtId="192" fontId="8" fillId="7" borderId="31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70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6" borderId="71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72" xfId="0" applyNumberFormat="1" applyFont="1" applyFill="1" applyBorder="1" applyAlignment="1">
      <alignment horizontal="center" vertical="center"/>
    </xf>
    <xf numFmtId="0" fontId="17" fillId="6" borderId="4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89" fontId="8" fillId="6" borderId="18" xfId="0" applyNumberFormat="1" applyFont="1" applyFill="1" applyBorder="1" applyAlignment="1">
      <alignment horizontal="center" vertical="center"/>
    </xf>
    <xf numFmtId="189" fontId="8" fillId="6" borderId="71" xfId="0" applyNumberFormat="1" applyFont="1" applyFill="1" applyBorder="1" applyAlignment="1">
      <alignment horizontal="center" vertical="center"/>
    </xf>
    <xf numFmtId="189" fontId="8" fillId="6" borderId="32" xfId="0" applyNumberFormat="1" applyFont="1" applyFill="1" applyBorder="1" applyAlignment="1">
      <alignment horizontal="center" vertical="center"/>
    </xf>
    <xf numFmtId="189" fontId="8" fillId="6" borderId="86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justify" wrapText="1"/>
    </xf>
    <xf numFmtId="0" fontId="11" fillId="7" borderId="40" xfId="0" applyFont="1" applyFill="1" applyBorder="1" applyAlignment="1">
      <alignment horizontal="center" vertical="justify" wrapText="1"/>
    </xf>
    <xf numFmtId="0" fontId="23" fillId="0" borderId="57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5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695325</xdr:colOff>
      <xdr:row>2</xdr:row>
      <xdr:rowOff>114300</xdr:rowOff>
    </xdr:from>
    <xdr:to>
      <xdr:col>30</xdr:col>
      <xdr:colOff>304800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2864" t="19734" r="338" b="24288"/>
        <a:stretch>
          <a:fillRect/>
        </a:stretch>
      </xdr:blipFill>
      <xdr:spPr>
        <a:xfrm>
          <a:off x="14925675" y="581025"/>
          <a:ext cx="10010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909500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5276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40328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9"/>
  <sheetViews>
    <sheetView showGridLines="0" tabSelected="1" zoomScale="75" zoomScaleNormal="75" workbookViewId="0" topLeftCell="T31">
      <selection activeCell="AI50" sqref="AI50"/>
    </sheetView>
  </sheetViews>
  <sheetFormatPr defaultColWidth="9.140625" defaultRowHeight="12.75"/>
  <cols>
    <col min="1" max="1" width="20.7109375" style="7" customWidth="1"/>
    <col min="2" max="2" width="14.7109375" style="7" customWidth="1"/>
    <col min="3" max="3" width="6.7109375" style="7" customWidth="1"/>
    <col min="4" max="5" width="9.7109375" style="7" customWidth="1"/>
    <col min="6" max="6" width="13.7109375" style="7" customWidth="1"/>
    <col min="7" max="8" width="12.7109375" style="7" customWidth="1"/>
    <col min="9" max="10" width="11.7109375" style="7" customWidth="1"/>
    <col min="11" max="13" width="15.7109375" style="7" customWidth="1"/>
    <col min="14" max="14" width="13.7109375" style="7" customWidth="1"/>
    <col min="15" max="15" width="11.7109375" style="7" customWidth="1"/>
    <col min="16" max="16" width="16.7109375" style="7" customWidth="1"/>
    <col min="17" max="17" width="11.7109375" style="7" customWidth="1"/>
    <col min="18" max="18" width="18.7109375" style="7" customWidth="1"/>
    <col min="19" max="19" width="11.7109375" style="7" customWidth="1"/>
    <col min="20" max="20" width="6.7109375" style="7" customWidth="1"/>
    <col min="21" max="25" width="8.7109375" style="7" customWidth="1"/>
    <col min="26" max="26" width="9.7109375" style="7" customWidth="1"/>
    <col min="27" max="27" width="12.7109375" style="7" customWidth="1"/>
    <col min="28" max="28" width="10.7109375" style="7" customWidth="1"/>
    <col min="29" max="29" width="15.7109375" style="7" customWidth="1"/>
    <col min="30" max="30" width="14.7109375" style="7" customWidth="1"/>
    <col min="31" max="31" width="14.140625" style="7" customWidth="1"/>
    <col min="32" max="32" width="10.7109375" style="7" customWidth="1"/>
    <col min="33" max="33" width="11.7109375" style="7" customWidth="1"/>
    <col min="34" max="34" width="13.7109375" style="7" customWidth="1"/>
    <col min="35" max="35" width="8.7109375" style="7" customWidth="1"/>
    <col min="36" max="36" width="10.7109375" style="7" customWidth="1"/>
    <col min="37" max="37" width="9.28125" style="7" customWidth="1"/>
    <col min="38" max="38" width="12.7109375" style="7" customWidth="1"/>
    <col min="39" max="39" width="12.7109375" style="8" customWidth="1"/>
    <col min="40" max="40" width="12.7109375" style="7" customWidth="1"/>
    <col min="41" max="41" width="10.7109375" style="7" customWidth="1"/>
    <col min="42" max="42" width="13.7109375" style="7" customWidth="1"/>
    <col min="43" max="43" width="13.57421875" style="7" customWidth="1"/>
    <col min="44" max="46" width="3.57421875" style="7" hidden="1" customWidth="1"/>
    <col min="47" max="47" width="14.140625" style="7" customWidth="1"/>
    <col min="48" max="48" width="13.7109375" style="7" customWidth="1"/>
    <col min="49" max="49" width="1.28515625" style="7" hidden="1" customWidth="1"/>
    <col min="50" max="50" width="12.7109375" style="7" customWidth="1"/>
    <col min="51" max="51" width="45.7109375" style="9" customWidth="1"/>
    <col min="52" max="52" width="6.7109375" style="7" customWidth="1"/>
    <col min="53" max="16384" width="9.140625" style="7" customWidth="1"/>
  </cols>
  <sheetData>
    <row r="2" ht="18.75" thickBot="1"/>
    <row r="3" spans="14:32" ht="25.5" customHeight="1" thickTop="1">
      <c r="N3" s="74"/>
      <c r="O3" s="75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4:32" ht="25.5" customHeight="1">
      <c r="N4" s="74"/>
      <c r="O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4:32" ht="25.5" customHeight="1">
      <c r="N5" s="74"/>
      <c r="O5" s="75"/>
      <c r="P5" s="341">
        <v>1381</v>
      </c>
      <c r="Q5" s="342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4:32" ht="25.5" customHeight="1">
      <c r="N6" s="74"/>
      <c r="O6" s="75"/>
      <c r="P6" s="343"/>
      <c r="Q6" s="342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 spans="14:32" ht="25.5" customHeight="1" thickBot="1">
      <c r="N7" s="74"/>
      <c r="O7" s="75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</row>
    <row r="8" spans="1:7" ht="34.5" customHeight="1" thickBot="1" thickTop="1">
      <c r="A8" s="6"/>
      <c r="B8" s="6"/>
      <c r="G8" s="6"/>
    </row>
    <row r="9" spans="1:52" s="16" customFormat="1" ht="60" customHeight="1" thickBot="1" thickTop="1">
      <c r="A9" s="10"/>
      <c r="B9" s="11"/>
      <c r="C9" s="12"/>
      <c r="D9" s="13"/>
      <c r="E9" s="12"/>
      <c r="F9" s="13"/>
      <c r="G9" s="11"/>
      <c r="H9" s="12"/>
      <c r="I9" s="13"/>
      <c r="J9" s="12"/>
      <c r="K9" s="13"/>
      <c r="L9" s="12"/>
      <c r="M9" s="13"/>
      <c r="N9" s="11"/>
      <c r="O9" s="13"/>
      <c r="P9" s="11"/>
      <c r="Q9" s="11"/>
      <c r="R9" s="11"/>
      <c r="S9" s="12"/>
      <c r="T9" s="13"/>
      <c r="U9" s="11"/>
      <c r="V9" s="11"/>
      <c r="W9" s="11"/>
      <c r="X9" s="11"/>
      <c r="Y9" s="11"/>
      <c r="Z9" s="12"/>
      <c r="AA9" s="13"/>
      <c r="AB9" s="11"/>
      <c r="AC9" s="11"/>
      <c r="AD9" s="12"/>
      <c r="AE9" s="13"/>
      <c r="AF9" s="11"/>
      <c r="AG9" s="11"/>
      <c r="AH9" s="12"/>
      <c r="AI9" s="13"/>
      <c r="AJ9" s="11"/>
      <c r="AK9" s="12"/>
      <c r="AL9" s="13"/>
      <c r="AM9" s="11"/>
      <c r="AN9" s="12"/>
      <c r="AO9" s="13"/>
      <c r="AP9" s="11"/>
      <c r="AQ9" s="11"/>
      <c r="AR9" s="11"/>
      <c r="AS9" s="11"/>
      <c r="AT9" s="11"/>
      <c r="AU9" s="11"/>
      <c r="AV9" s="12"/>
      <c r="AW9" s="14"/>
      <c r="AX9" s="13"/>
      <c r="AY9" s="11"/>
      <c r="AZ9" s="15"/>
    </row>
    <row r="10" spans="1:52" s="46" customFormat="1" ht="24.75" customHeight="1">
      <c r="A10" s="41"/>
      <c r="B10" s="42" t="s">
        <v>70</v>
      </c>
      <c r="C10" s="43" t="s">
        <v>52</v>
      </c>
      <c r="D10" s="211" t="s">
        <v>69</v>
      </c>
      <c r="E10" s="213" t="s">
        <v>12</v>
      </c>
      <c r="F10" s="236" t="s">
        <v>68</v>
      </c>
      <c r="G10" s="238" t="s">
        <v>11</v>
      </c>
      <c r="H10" s="301" t="s">
        <v>67</v>
      </c>
      <c r="I10" s="118" t="s">
        <v>66</v>
      </c>
      <c r="J10" s="120" t="s">
        <v>10</v>
      </c>
      <c r="K10" s="282" t="s">
        <v>65</v>
      </c>
      <c r="L10" s="283" t="s">
        <v>64</v>
      </c>
      <c r="M10" s="144" t="s">
        <v>92</v>
      </c>
      <c r="N10" s="272" t="s">
        <v>63</v>
      </c>
      <c r="O10" s="236" t="s">
        <v>91</v>
      </c>
      <c r="P10" s="237" t="s">
        <v>71</v>
      </c>
      <c r="Q10" s="238" t="s">
        <v>62</v>
      </c>
      <c r="R10" s="339" t="s">
        <v>90</v>
      </c>
      <c r="S10" s="239" t="s">
        <v>61</v>
      </c>
      <c r="T10" s="79" t="s">
        <v>52</v>
      </c>
      <c r="U10" s="211" t="s">
        <v>5</v>
      </c>
      <c r="V10" s="212" t="s">
        <v>9</v>
      </c>
      <c r="W10" s="212" t="s">
        <v>8</v>
      </c>
      <c r="X10" s="212" t="s">
        <v>7</v>
      </c>
      <c r="Y10" s="212" t="s">
        <v>60</v>
      </c>
      <c r="Z10" s="213" t="s">
        <v>74</v>
      </c>
      <c r="AA10" s="89" t="s">
        <v>59</v>
      </c>
      <c r="AB10" s="90" t="s">
        <v>6</v>
      </c>
      <c r="AC10" s="90" t="s">
        <v>58</v>
      </c>
      <c r="AD10" s="91" t="s">
        <v>57</v>
      </c>
      <c r="AE10" s="144" t="s">
        <v>5</v>
      </c>
      <c r="AF10" s="145" t="s">
        <v>56</v>
      </c>
      <c r="AG10" s="145" t="s">
        <v>4</v>
      </c>
      <c r="AH10" s="146" t="s">
        <v>55</v>
      </c>
      <c r="AI10" s="169" t="s">
        <v>3</v>
      </c>
      <c r="AJ10" s="170" t="s">
        <v>54</v>
      </c>
      <c r="AK10" s="171" t="s">
        <v>73</v>
      </c>
      <c r="AL10" s="118" t="s">
        <v>53</v>
      </c>
      <c r="AM10" s="119" t="s">
        <v>2</v>
      </c>
      <c r="AN10" s="120" t="s">
        <v>1</v>
      </c>
      <c r="AO10" s="89" t="s">
        <v>80</v>
      </c>
      <c r="AP10" s="90" t="s">
        <v>79</v>
      </c>
      <c r="AQ10" s="90" t="s">
        <v>78</v>
      </c>
      <c r="AR10" s="90" t="s">
        <v>0</v>
      </c>
      <c r="AS10" s="90"/>
      <c r="AT10" s="90"/>
      <c r="AU10" s="90" t="s">
        <v>89</v>
      </c>
      <c r="AV10" s="91" t="s">
        <v>77</v>
      </c>
      <c r="AW10" s="45"/>
      <c r="AX10" s="44" t="s">
        <v>76</v>
      </c>
      <c r="AY10" s="47" t="s">
        <v>28</v>
      </c>
      <c r="AZ10" s="48" t="s">
        <v>52</v>
      </c>
    </row>
    <row r="11" spans="1:52" s="54" customFormat="1" ht="24.75" customHeight="1" thickBot="1">
      <c r="A11" s="49"/>
      <c r="B11" s="50" t="s">
        <v>83</v>
      </c>
      <c r="C11" s="51"/>
      <c r="D11" s="214" t="s">
        <v>93</v>
      </c>
      <c r="E11" s="216" t="s">
        <v>93</v>
      </c>
      <c r="F11" s="302"/>
      <c r="G11" s="303"/>
      <c r="H11" s="304"/>
      <c r="I11" s="121" t="s">
        <v>84</v>
      </c>
      <c r="J11" s="123" t="s">
        <v>84</v>
      </c>
      <c r="K11" s="284"/>
      <c r="L11" s="285"/>
      <c r="M11" s="148" t="s">
        <v>83</v>
      </c>
      <c r="N11" s="149" t="s">
        <v>83</v>
      </c>
      <c r="O11" s="240" t="s">
        <v>83</v>
      </c>
      <c r="P11" s="241" t="s">
        <v>83</v>
      </c>
      <c r="Q11" s="241" t="s">
        <v>83</v>
      </c>
      <c r="R11" s="340"/>
      <c r="S11" s="242" t="s">
        <v>83</v>
      </c>
      <c r="T11" s="80"/>
      <c r="U11" s="214"/>
      <c r="V11" s="215"/>
      <c r="W11" s="215"/>
      <c r="X11" s="215"/>
      <c r="Y11" s="215"/>
      <c r="Z11" s="216"/>
      <c r="AA11" s="92" t="s">
        <v>83</v>
      </c>
      <c r="AB11" s="93" t="s">
        <v>84</v>
      </c>
      <c r="AC11" s="93" t="s">
        <v>84</v>
      </c>
      <c r="AD11" s="94" t="s">
        <v>84</v>
      </c>
      <c r="AE11" s="147" t="s">
        <v>83</v>
      </c>
      <c r="AF11" s="148" t="s">
        <v>83</v>
      </c>
      <c r="AG11" s="148" t="s">
        <v>83</v>
      </c>
      <c r="AH11" s="149" t="s">
        <v>83</v>
      </c>
      <c r="AI11" s="172"/>
      <c r="AJ11" s="173"/>
      <c r="AK11" s="174"/>
      <c r="AL11" s="121" t="s">
        <v>85</v>
      </c>
      <c r="AM11" s="122"/>
      <c r="AN11" s="123"/>
      <c r="AO11" s="92" t="s">
        <v>84</v>
      </c>
      <c r="AP11" s="93" t="s">
        <v>83</v>
      </c>
      <c r="AQ11" s="93" t="s">
        <v>83</v>
      </c>
      <c r="AR11" s="93"/>
      <c r="AS11" s="93"/>
      <c r="AT11" s="93"/>
      <c r="AU11" s="93" t="s">
        <v>88</v>
      </c>
      <c r="AV11" s="94" t="s">
        <v>82</v>
      </c>
      <c r="AW11" s="53"/>
      <c r="AX11" s="52" t="s">
        <v>81</v>
      </c>
      <c r="AY11" s="55"/>
      <c r="AZ11" s="56"/>
    </row>
    <row r="12" spans="1:52" ht="34.5" customHeight="1">
      <c r="A12" s="17"/>
      <c r="B12" s="18"/>
      <c r="C12" s="21">
        <v>1</v>
      </c>
      <c r="D12" s="325">
        <v>600</v>
      </c>
      <c r="E12" s="326">
        <v>196</v>
      </c>
      <c r="F12" s="305">
        <v>0</v>
      </c>
      <c r="G12" s="306">
        <v>6.9</v>
      </c>
      <c r="H12" s="307">
        <v>9.5</v>
      </c>
      <c r="I12" s="288">
        <v>87.51</v>
      </c>
      <c r="J12" s="289">
        <v>82.52</v>
      </c>
      <c r="K12" s="95">
        <v>65.34</v>
      </c>
      <c r="L12" s="196">
        <v>87.32</v>
      </c>
      <c r="M12" s="150">
        <v>21900</v>
      </c>
      <c r="N12" s="273">
        <v>13000</v>
      </c>
      <c r="O12" s="243">
        <v>3468</v>
      </c>
      <c r="P12" s="244">
        <v>3756</v>
      </c>
      <c r="Q12" s="245">
        <v>7712</v>
      </c>
      <c r="R12" s="245">
        <v>7.37</v>
      </c>
      <c r="S12" s="246">
        <v>14936</v>
      </c>
      <c r="T12" s="81">
        <v>1</v>
      </c>
      <c r="U12" s="217">
        <f>V12+W12+X12+Y12+Z12</f>
        <v>4.098</v>
      </c>
      <c r="V12" s="218">
        <v>2.487</v>
      </c>
      <c r="W12" s="218">
        <v>1</v>
      </c>
      <c r="X12" s="218">
        <v>0.276</v>
      </c>
      <c r="Y12" s="218">
        <v>0.072</v>
      </c>
      <c r="Z12" s="219">
        <v>0.263</v>
      </c>
      <c r="AA12" s="195">
        <v>5.8</v>
      </c>
      <c r="AB12" s="97">
        <v>65.18</v>
      </c>
      <c r="AC12" s="97">
        <v>10.91</v>
      </c>
      <c r="AD12" s="196">
        <v>11.76</v>
      </c>
      <c r="AE12" s="150">
        <f>AF12+AG12+AH12</f>
        <v>23819</v>
      </c>
      <c r="AF12" s="151">
        <v>0</v>
      </c>
      <c r="AG12" s="151">
        <v>13403</v>
      </c>
      <c r="AH12" s="152">
        <v>10416</v>
      </c>
      <c r="AI12" s="175">
        <f>AK12-AJ12</f>
        <v>0.879999999999999</v>
      </c>
      <c r="AJ12" s="176">
        <v>15.86</v>
      </c>
      <c r="AK12" s="177">
        <v>16.74</v>
      </c>
      <c r="AL12" s="124">
        <v>124</v>
      </c>
      <c r="AM12" s="125" t="s">
        <v>132</v>
      </c>
      <c r="AN12" s="126" t="s">
        <v>100</v>
      </c>
      <c r="AO12" s="95">
        <v>7.2</v>
      </c>
      <c r="AP12" s="96">
        <v>202544</v>
      </c>
      <c r="AQ12" s="96">
        <v>218295</v>
      </c>
      <c r="AR12" s="96"/>
      <c r="AS12" s="96"/>
      <c r="AT12" s="96"/>
      <c r="AU12" s="97">
        <v>35</v>
      </c>
      <c r="AV12" s="98">
        <v>5940</v>
      </c>
      <c r="AW12" s="20"/>
      <c r="AX12" s="19">
        <v>2500</v>
      </c>
      <c r="AY12" s="63" t="s">
        <v>29</v>
      </c>
      <c r="AZ12" s="21">
        <v>1</v>
      </c>
    </row>
    <row r="13" spans="1:57" ht="34.5" customHeight="1">
      <c r="A13" s="22"/>
      <c r="B13" s="1"/>
      <c r="C13" s="2">
        <v>2</v>
      </c>
      <c r="D13" s="327">
        <v>509</v>
      </c>
      <c r="E13" s="328">
        <v>177</v>
      </c>
      <c r="F13" s="308">
        <v>0</v>
      </c>
      <c r="G13" s="309">
        <v>10.4</v>
      </c>
      <c r="H13" s="310">
        <v>7.8</v>
      </c>
      <c r="I13" s="290">
        <v>90.9</v>
      </c>
      <c r="J13" s="291">
        <v>85.34</v>
      </c>
      <c r="K13" s="99">
        <v>51.76</v>
      </c>
      <c r="L13" s="198">
        <v>68.01</v>
      </c>
      <c r="M13" s="274">
        <v>1580</v>
      </c>
      <c r="N13" s="165">
        <v>15773</v>
      </c>
      <c r="O13" s="247">
        <v>1587</v>
      </c>
      <c r="P13" s="248">
        <v>3799</v>
      </c>
      <c r="Q13" s="249">
        <v>6928</v>
      </c>
      <c r="R13" s="249">
        <v>6.15</v>
      </c>
      <c r="S13" s="250">
        <v>12314</v>
      </c>
      <c r="T13" s="82">
        <f>T12+1</f>
        <v>2</v>
      </c>
      <c r="U13" s="220">
        <f aca="true" t="shared" si="0" ref="U13:U47">V13+W13+X13+Y13+Z13</f>
        <v>2.666</v>
      </c>
      <c r="V13" s="221">
        <v>1.4</v>
      </c>
      <c r="W13" s="221">
        <v>0.666</v>
      </c>
      <c r="X13" s="221">
        <v>0.292</v>
      </c>
      <c r="Y13" s="221">
        <v>0.115</v>
      </c>
      <c r="Z13" s="222">
        <v>0.193</v>
      </c>
      <c r="AA13" s="197">
        <v>4.6</v>
      </c>
      <c r="AB13" s="101">
        <v>78.11</v>
      </c>
      <c r="AC13" s="101">
        <v>12.75</v>
      </c>
      <c r="AD13" s="198">
        <v>12.98</v>
      </c>
      <c r="AE13" s="153">
        <f aca="true" t="shared" si="1" ref="AE13:AE47">AF13+AG13+AH13</f>
        <v>26008</v>
      </c>
      <c r="AF13" s="154">
        <v>0</v>
      </c>
      <c r="AG13" s="154">
        <v>14865</v>
      </c>
      <c r="AH13" s="155">
        <v>11143</v>
      </c>
      <c r="AI13" s="178">
        <f>AK13-AJ13</f>
        <v>0.6699999999999999</v>
      </c>
      <c r="AJ13" s="179">
        <v>15.65</v>
      </c>
      <c r="AK13" s="180">
        <v>16.32</v>
      </c>
      <c r="AL13" s="127">
        <v>129</v>
      </c>
      <c r="AM13" s="128" t="s">
        <v>132</v>
      </c>
      <c r="AN13" s="129" t="s">
        <v>101</v>
      </c>
      <c r="AO13" s="99">
        <v>1.8</v>
      </c>
      <c r="AP13" s="100">
        <v>200310</v>
      </c>
      <c r="AQ13" s="100">
        <v>204030</v>
      </c>
      <c r="AR13" s="100"/>
      <c r="AS13" s="100"/>
      <c r="AT13" s="100"/>
      <c r="AU13" s="101">
        <v>28.1</v>
      </c>
      <c r="AV13" s="102">
        <v>7250</v>
      </c>
      <c r="AW13" s="25"/>
      <c r="AX13" s="24">
        <v>3000</v>
      </c>
      <c r="AY13" s="64" t="s">
        <v>30</v>
      </c>
      <c r="AZ13" s="2">
        <v>2</v>
      </c>
      <c r="BE13" s="26"/>
    </row>
    <row r="14" spans="1:52" ht="34.5" customHeight="1">
      <c r="A14" s="22"/>
      <c r="B14" s="1"/>
      <c r="C14" s="2">
        <f>C13+1</f>
        <v>3</v>
      </c>
      <c r="D14" s="327">
        <v>374</v>
      </c>
      <c r="E14" s="328">
        <v>179</v>
      </c>
      <c r="F14" s="308">
        <v>0</v>
      </c>
      <c r="G14" s="309">
        <v>10.1</v>
      </c>
      <c r="H14" s="310">
        <v>8.7</v>
      </c>
      <c r="I14" s="290">
        <v>86.64</v>
      </c>
      <c r="J14" s="291">
        <v>82.4</v>
      </c>
      <c r="K14" s="99">
        <v>78.8</v>
      </c>
      <c r="L14" s="198">
        <v>100.22</v>
      </c>
      <c r="M14" s="275">
        <v>5908</v>
      </c>
      <c r="N14" s="276">
        <v>11832</v>
      </c>
      <c r="O14" s="251">
        <v>0</v>
      </c>
      <c r="P14" s="248">
        <v>0</v>
      </c>
      <c r="Q14" s="249">
        <v>0</v>
      </c>
      <c r="R14" s="249">
        <v>7.76</v>
      </c>
      <c r="S14" s="250">
        <v>11099</v>
      </c>
      <c r="T14" s="82">
        <f aca="true" t="shared" si="2" ref="T14:T45">T13+1</f>
        <v>3</v>
      </c>
      <c r="U14" s="220">
        <f t="shared" si="0"/>
        <v>4.551</v>
      </c>
      <c r="V14" s="221">
        <v>3.88</v>
      </c>
      <c r="W14" s="221">
        <v>0.35</v>
      </c>
      <c r="X14" s="221">
        <v>0</v>
      </c>
      <c r="Y14" s="221">
        <v>0.067</v>
      </c>
      <c r="Z14" s="222">
        <v>0.254</v>
      </c>
      <c r="AA14" s="197">
        <v>4.6</v>
      </c>
      <c r="AB14" s="101">
        <v>63.09</v>
      </c>
      <c r="AC14" s="101">
        <v>9.81</v>
      </c>
      <c r="AD14" s="198">
        <v>10.31</v>
      </c>
      <c r="AE14" s="153">
        <f t="shared" si="1"/>
        <v>14749</v>
      </c>
      <c r="AF14" s="154">
        <v>118</v>
      </c>
      <c r="AG14" s="154">
        <v>0</v>
      </c>
      <c r="AH14" s="155">
        <v>14631</v>
      </c>
      <c r="AI14" s="178">
        <f aca="true" t="shared" si="3" ref="AI14:AI47">AK14-AJ14</f>
        <v>0.6900000000000013</v>
      </c>
      <c r="AJ14" s="179">
        <v>14.86</v>
      </c>
      <c r="AK14" s="180">
        <v>15.55</v>
      </c>
      <c r="AL14" s="127">
        <v>120</v>
      </c>
      <c r="AM14" s="130" t="s">
        <v>133</v>
      </c>
      <c r="AN14" s="129" t="s">
        <v>102</v>
      </c>
      <c r="AO14" s="99">
        <v>4.8</v>
      </c>
      <c r="AP14" s="100">
        <v>143046</v>
      </c>
      <c r="AQ14" s="100">
        <v>150337</v>
      </c>
      <c r="AR14" s="100"/>
      <c r="AS14" s="100"/>
      <c r="AT14" s="100"/>
      <c r="AU14" s="101">
        <v>29.9</v>
      </c>
      <c r="AV14" s="102">
        <v>5283</v>
      </c>
      <c r="AW14" s="25"/>
      <c r="AX14" s="24">
        <v>1500</v>
      </c>
      <c r="AY14" s="64" t="s">
        <v>13</v>
      </c>
      <c r="AZ14" s="2">
        <f>AZ13+1</f>
        <v>3</v>
      </c>
    </row>
    <row r="15" spans="1:52" ht="34.5" customHeight="1">
      <c r="A15" s="22"/>
      <c r="B15" s="1"/>
      <c r="C15" s="2">
        <f aca="true" t="shared" si="4" ref="C15:C45">C14+1</f>
        <v>4</v>
      </c>
      <c r="D15" s="327">
        <v>533</v>
      </c>
      <c r="E15" s="328">
        <v>246</v>
      </c>
      <c r="F15" s="308">
        <v>0.8</v>
      </c>
      <c r="G15" s="309">
        <v>7.1</v>
      </c>
      <c r="H15" s="310">
        <v>9.5</v>
      </c>
      <c r="I15" s="290">
        <v>86.99</v>
      </c>
      <c r="J15" s="291">
        <v>82.59</v>
      </c>
      <c r="K15" s="99">
        <v>76.3</v>
      </c>
      <c r="L15" s="198">
        <v>96.62</v>
      </c>
      <c r="M15" s="275">
        <v>565</v>
      </c>
      <c r="N15" s="165">
        <v>24138</v>
      </c>
      <c r="O15" s="247">
        <v>16820</v>
      </c>
      <c r="P15" s="248">
        <v>6829</v>
      </c>
      <c r="Q15" s="249">
        <v>0</v>
      </c>
      <c r="R15" s="249">
        <v>6.92</v>
      </c>
      <c r="S15" s="250">
        <v>23649</v>
      </c>
      <c r="T15" s="82">
        <f t="shared" si="2"/>
        <v>4</v>
      </c>
      <c r="U15" s="220">
        <f t="shared" si="0"/>
        <v>4.470000000000001</v>
      </c>
      <c r="V15" s="221">
        <v>3.46</v>
      </c>
      <c r="W15" s="221">
        <v>0.522</v>
      </c>
      <c r="X15" s="221">
        <v>0</v>
      </c>
      <c r="Y15" s="221">
        <v>0.226</v>
      </c>
      <c r="Z15" s="222">
        <v>0.262</v>
      </c>
      <c r="AA15" s="197">
        <v>6.1</v>
      </c>
      <c r="AB15" s="101">
        <v>52.02</v>
      </c>
      <c r="AC15" s="101">
        <v>7.81</v>
      </c>
      <c r="AD15" s="198">
        <v>8.83</v>
      </c>
      <c r="AE15" s="153">
        <f t="shared" si="1"/>
        <v>30182</v>
      </c>
      <c r="AF15" s="154">
        <v>0</v>
      </c>
      <c r="AG15" s="154">
        <v>0</v>
      </c>
      <c r="AH15" s="155">
        <v>30182</v>
      </c>
      <c r="AI15" s="178">
        <f t="shared" si="3"/>
        <v>1.6899999999999995</v>
      </c>
      <c r="AJ15" s="179">
        <v>13.3</v>
      </c>
      <c r="AK15" s="180">
        <v>14.99</v>
      </c>
      <c r="AL15" s="127">
        <v>112</v>
      </c>
      <c r="AM15" s="128" t="s">
        <v>134</v>
      </c>
      <c r="AN15" s="129" t="s">
        <v>103</v>
      </c>
      <c r="AO15" s="99">
        <v>11.5</v>
      </c>
      <c r="AP15" s="100">
        <v>341822</v>
      </c>
      <c r="AQ15" s="100">
        <v>386465</v>
      </c>
      <c r="AR15" s="100"/>
      <c r="AS15" s="100"/>
      <c r="AT15" s="100"/>
      <c r="AU15" s="101">
        <v>40.5</v>
      </c>
      <c r="AV15" s="102">
        <v>9544</v>
      </c>
      <c r="AW15" s="25"/>
      <c r="AX15" s="24">
        <v>4000</v>
      </c>
      <c r="AY15" s="64" t="s">
        <v>31</v>
      </c>
      <c r="AZ15" s="2">
        <f aca="true" t="shared" si="5" ref="AZ15:AZ45">AZ14+1</f>
        <v>4</v>
      </c>
    </row>
    <row r="16" spans="1:52" ht="34.5" customHeight="1">
      <c r="A16" s="22"/>
      <c r="B16" s="1"/>
      <c r="C16" s="2">
        <f t="shared" si="4"/>
        <v>5</v>
      </c>
      <c r="D16" s="327">
        <v>620</v>
      </c>
      <c r="E16" s="328">
        <v>180</v>
      </c>
      <c r="F16" s="308">
        <v>0</v>
      </c>
      <c r="G16" s="309">
        <v>10.6</v>
      </c>
      <c r="H16" s="310">
        <v>0</v>
      </c>
      <c r="I16" s="290">
        <v>88.34</v>
      </c>
      <c r="J16" s="291">
        <v>84.19</v>
      </c>
      <c r="K16" s="99">
        <v>88.02</v>
      </c>
      <c r="L16" s="198">
        <v>147.04</v>
      </c>
      <c r="M16" s="275">
        <v>5365</v>
      </c>
      <c r="N16" s="165">
        <v>11053</v>
      </c>
      <c r="O16" s="247">
        <v>0</v>
      </c>
      <c r="P16" s="248">
        <v>3626</v>
      </c>
      <c r="Q16" s="249">
        <v>0</v>
      </c>
      <c r="R16" s="249">
        <v>6.4</v>
      </c>
      <c r="S16" s="250">
        <v>8838</v>
      </c>
      <c r="T16" s="82">
        <f t="shared" si="2"/>
        <v>5</v>
      </c>
      <c r="U16" s="220">
        <f t="shared" si="0"/>
        <v>5.191</v>
      </c>
      <c r="V16" s="221">
        <v>3.2</v>
      </c>
      <c r="W16" s="221">
        <v>1.55</v>
      </c>
      <c r="X16" s="221">
        <v>0</v>
      </c>
      <c r="Y16" s="221">
        <v>0.091</v>
      </c>
      <c r="Z16" s="222">
        <v>0.35</v>
      </c>
      <c r="AA16" s="197">
        <v>6.5</v>
      </c>
      <c r="AB16" s="101">
        <v>61.5</v>
      </c>
      <c r="AC16" s="101">
        <v>10.4</v>
      </c>
      <c r="AD16" s="198">
        <v>11.06</v>
      </c>
      <c r="AE16" s="153">
        <f t="shared" si="1"/>
        <v>15294</v>
      </c>
      <c r="AF16" s="154">
        <v>0</v>
      </c>
      <c r="AG16" s="154">
        <v>12278</v>
      </c>
      <c r="AH16" s="155">
        <v>3016</v>
      </c>
      <c r="AI16" s="178">
        <f t="shared" si="3"/>
        <v>0.6600000000000001</v>
      </c>
      <c r="AJ16" s="179">
        <v>16.25</v>
      </c>
      <c r="AK16" s="180">
        <v>16.91</v>
      </c>
      <c r="AL16" s="127">
        <v>157</v>
      </c>
      <c r="AM16" s="128" t="s">
        <v>135</v>
      </c>
      <c r="AN16" s="129" t="s">
        <v>104</v>
      </c>
      <c r="AO16" s="99">
        <v>6</v>
      </c>
      <c r="AP16" s="100">
        <v>138198</v>
      </c>
      <c r="AQ16" s="100">
        <v>147038</v>
      </c>
      <c r="AR16" s="100"/>
      <c r="AS16" s="100"/>
      <c r="AT16" s="100"/>
      <c r="AU16" s="101">
        <v>38.3</v>
      </c>
      <c r="AV16" s="102">
        <v>5159</v>
      </c>
      <c r="AW16" s="25"/>
      <c r="AX16" s="24">
        <v>1000</v>
      </c>
      <c r="AY16" s="64" t="s">
        <v>14</v>
      </c>
      <c r="AZ16" s="2">
        <f t="shared" si="5"/>
        <v>5</v>
      </c>
    </row>
    <row r="17" spans="1:52" ht="34.5" customHeight="1">
      <c r="A17" s="22"/>
      <c r="B17" s="1"/>
      <c r="C17" s="2">
        <f t="shared" si="4"/>
        <v>6</v>
      </c>
      <c r="D17" s="327">
        <v>1150</v>
      </c>
      <c r="E17" s="328">
        <v>350</v>
      </c>
      <c r="F17" s="308">
        <v>0</v>
      </c>
      <c r="G17" s="309">
        <v>10.5</v>
      </c>
      <c r="H17" s="310">
        <v>0</v>
      </c>
      <c r="I17" s="290">
        <v>89.32</v>
      </c>
      <c r="J17" s="291">
        <v>83.49</v>
      </c>
      <c r="K17" s="99">
        <v>67.2</v>
      </c>
      <c r="L17" s="198">
        <v>84.76</v>
      </c>
      <c r="M17" s="275">
        <v>26776</v>
      </c>
      <c r="N17" s="165">
        <v>18100</v>
      </c>
      <c r="O17" s="247">
        <v>0</v>
      </c>
      <c r="P17" s="248">
        <v>0</v>
      </c>
      <c r="Q17" s="249">
        <v>10715</v>
      </c>
      <c r="R17" s="249">
        <v>6.54</v>
      </c>
      <c r="S17" s="250">
        <v>20944</v>
      </c>
      <c r="T17" s="82">
        <f t="shared" si="2"/>
        <v>6</v>
      </c>
      <c r="U17" s="220">
        <f t="shared" si="0"/>
        <v>2.727</v>
      </c>
      <c r="V17" s="221">
        <v>1.669</v>
      </c>
      <c r="W17" s="221">
        <v>0.437</v>
      </c>
      <c r="X17" s="221">
        <v>0.299</v>
      </c>
      <c r="Y17" s="221">
        <v>0.048</v>
      </c>
      <c r="Z17" s="222">
        <v>0.274</v>
      </c>
      <c r="AA17" s="197">
        <v>5.1</v>
      </c>
      <c r="AB17" s="101">
        <v>71.26</v>
      </c>
      <c r="AC17" s="101">
        <v>11.35</v>
      </c>
      <c r="AD17" s="198">
        <v>12.02</v>
      </c>
      <c r="AE17" s="153">
        <f t="shared" si="1"/>
        <v>38490</v>
      </c>
      <c r="AF17" s="154">
        <v>2619</v>
      </c>
      <c r="AG17" s="154">
        <v>14437</v>
      </c>
      <c r="AH17" s="155">
        <v>21434</v>
      </c>
      <c r="AI17" s="178">
        <f t="shared" si="3"/>
        <v>1.1799999999999997</v>
      </c>
      <c r="AJ17" s="179">
        <v>14.75</v>
      </c>
      <c r="AK17" s="180">
        <v>15.93</v>
      </c>
      <c r="AL17" s="127">
        <v>119</v>
      </c>
      <c r="AM17" s="128" t="s">
        <v>136</v>
      </c>
      <c r="AN17" s="129" t="s">
        <v>105</v>
      </c>
      <c r="AO17" s="99">
        <v>5.6</v>
      </c>
      <c r="AP17" s="100">
        <v>320060</v>
      </c>
      <c r="AQ17" s="100">
        <v>339049</v>
      </c>
      <c r="AR17" s="100"/>
      <c r="AS17" s="100"/>
      <c r="AT17" s="100"/>
      <c r="AU17" s="101">
        <v>31.9</v>
      </c>
      <c r="AV17" s="102">
        <v>10000</v>
      </c>
      <c r="AW17" s="25"/>
      <c r="AX17" s="24">
        <v>4000</v>
      </c>
      <c r="AY17" s="64" t="s">
        <v>32</v>
      </c>
      <c r="AZ17" s="2">
        <f t="shared" si="5"/>
        <v>6</v>
      </c>
    </row>
    <row r="18" spans="1:52" ht="34.5" customHeight="1">
      <c r="A18" s="22"/>
      <c r="B18" s="1"/>
      <c r="C18" s="2">
        <v>6</v>
      </c>
      <c r="D18" s="327">
        <v>0</v>
      </c>
      <c r="E18" s="328">
        <v>0</v>
      </c>
      <c r="F18" s="308">
        <v>0</v>
      </c>
      <c r="G18" s="309">
        <v>0</v>
      </c>
      <c r="H18" s="310">
        <v>0</v>
      </c>
      <c r="I18" s="290">
        <v>93.65</v>
      </c>
      <c r="J18" s="291">
        <v>82.93</v>
      </c>
      <c r="K18" s="99">
        <v>15.62</v>
      </c>
      <c r="L18" s="198">
        <v>3.5</v>
      </c>
      <c r="M18" s="275">
        <v>10220</v>
      </c>
      <c r="N18" s="165">
        <v>9125</v>
      </c>
      <c r="O18" s="247">
        <v>0</v>
      </c>
      <c r="P18" s="248">
        <v>0</v>
      </c>
      <c r="Q18" s="249">
        <v>0</v>
      </c>
      <c r="R18" s="249">
        <v>6.2</v>
      </c>
      <c r="S18" s="250">
        <v>814</v>
      </c>
      <c r="T18" s="82">
        <v>6</v>
      </c>
      <c r="U18" s="220">
        <f t="shared" si="0"/>
        <v>4.37</v>
      </c>
      <c r="V18" s="221">
        <v>3.1</v>
      </c>
      <c r="W18" s="221">
        <v>0.624</v>
      </c>
      <c r="X18" s="221">
        <v>0</v>
      </c>
      <c r="Y18" s="221">
        <v>0.045</v>
      </c>
      <c r="Z18" s="222">
        <v>0.601</v>
      </c>
      <c r="AA18" s="197">
        <v>4</v>
      </c>
      <c r="AB18" s="101">
        <v>62.52</v>
      </c>
      <c r="AC18" s="101">
        <v>9.45</v>
      </c>
      <c r="AD18" s="198">
        <v>10.07</v>
      </c>
      <c r="AE18" s="153">
        <f t="shared" si="1"/>
        <v>1322</v>
      </c>
      <c r="AF18" s="154">
        <v>250</v>
      </c>
      <c r="AG18" s="154">
        <v>435</v>
      </c>
      <c r="AH18" s="155">
        <v>637</v>
      </c>
      <c r="AI18" s="178">
        <f t="shared" si="3"/>
        <v>0.6600000000000001</v>
      </c>
      <c r="AJ18" s="179">
        <v>14.45</v>
      </c>
      <c r="AK18" s="180">
        <v>15.11</v>
      </c>
      <c r="AL18" s="127">
        <v>21</v>
      </c>
      <c r="AM18" s="128" t="s">
        <v>137</v>
      </c>
      <c r="AN18" s="129" t="s">
        <v>106</v>
      </c>
      <c r="AO18" s="99">
        <v>6.2</v>
      </c>
      <c r="AP18" s="100">
        <v>13122</v>
      </c>
      <c r="AQ18" s="100">
        <v>13994</v>
      </c>
      <c r="AR18" s="100"/>
      <c r="AS18" s="100"/>
      <c r="AT18" s="100"/>
      <c r="AU18" s="101">
        <v>23.3</v>
      </c>
      <c r="AV18" s="102">
        <v>600</v>
      </c>
      <c r="AW18" s="25"/>
      <c r="AX18" s="24"/>
      <c r="AY18" s="64" t="s">
        <v>33</v>
      </c>
      <c r="AZ18" s="2">
        <v>6</v>
      </c>
    </row>
    <row r="19" spans="1:52" ht="34.5" customHeight="1">
      <c r="A19" s="22"/>
      <c r="B19" s="1"/>
      <c r="C19" s="2">
        <f t="shared" si="4"/>
        <v>7</v>
      </c>
      <c r="D19" s="327">
        <v>1180</v>
      </c>
      <c r="E19" s="328">
        <v>274</v>
      </c>
      <c r="F19" s="308">
        <v>0</v>
      </c>
      <c r="G19" s="309">
        <v>0</v>
      </c>
      <c r="H19" s="310">
        <v>0</v>
      </c>
      <c r="I19" s="290">
        <v>87.72</v>
      </c>
      <c r="J19" s="291">
        <v>83.52</v>
      </c>
      <c r="K19" s="99">
        <v>67.35</v>
      </c>
      <c r="L19" s="198">
        <v>84.23</v>
      </c>
      <c r="M19" s="275">
        <v>0</v>
      </c>
      <c r="N19" s="165">
        <v>22500</v>
      </c>
      <c r="O19" s="247">
        <v>0</v>
      </c>
      <c r="P19" s="248">
        <v>0</v>
      </c>
      <c r="Q19" s="249">
        <v>6882</v>
      </c>
      <c r="R19" s="249">
        <v>6.62</v>
      </c>
      <c r="S19" s="250">
        <v>15815</v>
      </c>
      <c r="T19" s="82">
        <f t="shared" si="2"/>
        <v>7</v>
      </c>
      <c r="U19" s="220">
        <f t="shared" si="0"/>
        <v>4.216</v>
      </c>
      <c r="V19" s="221">
        <v>2.214</v>
      </c>
      <c r="W19" s="221">
        <v>1.159</v>
      </c>
      <c r="X19" s="221">
        <v>0.381</v>
      </c>
      <c r="Y19" s="221">
        <v>0.085</v>
      </c>
      <c r="Z19" s="222">
        <v>0.377</v>
      </c>
      <c r="AA19" s="197">
        <v>5.8</v>
      </c>
      <c r="AB19" s="101">
        <v>65.66</v>
      </c>
      <c r="AC19" s="101">
        <v>10.67</v>
      </c>
      <c r="AD19" s="198">
        <v>11.31</v>
      </c>
      <c r="AE19" s="153">
        <f t="shared" si="1"/>
        <v>26963</v>
      </c>
      <c r="AF19" s="154">
        <v>260</v>
      </c>
      <c r="AG19" s="154">
        <v>26703</v>
      </c>
      <c r="AH19" s="155">
        <v>0</v>
      </c>
      <c r="AI19" s="178">
        <f t="shared" si="3"/>
        <v>0.7200000000000006</v>
      </c>
      <c r="AJ19" s="179">
        <v>15.53</v>
      </c>
      <c r="AK19" s="180">
        <v>16.25</v>
      </c>
      <c r="AL19" s="127">
        <v>113</v>
      </c>
      <c r="AM19" s="128" t="s">
        <v>138</v>
      </c>
      <c r="AN19" s="129" t="s">
        <v>105</v>
      </c>
      <c r="AO19" s="99">
        <v>5.7</v>
      </c>
      <c r="AP19" s="100">
        <v>238320</v>
      </c>
      <c r="AQ19" s="100">
        <v>252693</v>
      </c>
      <c r="AR19" s="100"/>
      <c r="AS19" s="100"/>
      <c r="AT19" s="100"/>
      <c r="AU19" s="101">
        <v>35.8</v>
      </c>
      <c r="AV19" s="102">
        <v>7310</v>
      </c>
      <c r="AW19" s="25"/>
      <c r="AX19" s="24">
        <v>3000</v>
      </c>
      <c r="AY19" s="64" t="s">
        <v>34</v>
      </c>
      <c r="AZ19" s="2">
        <f t="shared" si="5"/>
        <v>7</v>
      </c>
    </row>
    <row r="20" spans="1:52" ht="34.5" customHeight="1">
      <c r="A20" s="22"/>
      <c r="B20" s="1"/>
      <c r="C20" s="2">
        <f t="shared" si="4"/>
        <v>8</v>
      </c>
      <c r="D20" s="327">
        <v>1525</v>
      </c>
      <c r="E20" s="328">
        <v>340</v>
      </c>
      <c r="F20" s="308">
        <v>0</v>
      </c>
      <c r="G20" s="309">
        <v>13</v>
      </c>
      <c r="H20" s="310">
        <v>0</v>
      </c>
      <c r="I20" s="290">
        <v>89.28</v>
      </c>
      <c r="J20" s="291">
        <v>85.96</v>
      </c>
      <c r="K20" s="99">
        <v>82.52</v>
      </c>
      <c r="L20" s="198">
        <v>93.36</v>
      </c>
      <c r="M20" s="275">
        <v>665</v>
      </c>
      <c r="N20" s="165">
        <v>22000</v>
      </c>
      <c r="O20" s="247">
        <v>0</v>
      </c>
      <c r="P20" s="248">
        <v>7528</v>
      </c>
      <c r="Q20" s="249">
        <v>10000</v>
      </c>
      <c r="R20" s="249">
        <v>7.23</v>
      </c>
      <c r="S20" s="250">
        <v>16708</v>
      </c>
      <c r="T20" s="82">
        <f t="shared" si="2"/>
        <v>8</v>
      </c>
      <c r="U20" s="220">
        <f t="shared" si="0"/>
        <v>3.6199999999999997</v>
      </c>
      <c r="V20" s="221">
        <v>2.157</v>
      </c>
      <c r="W20" s="221">
        <v>0.973</v>
      </c>
      <c r="X20" s="221">
        <v>0.199</v>
      </c>
      <c r="Y20" s="221">
        <v>0.049</v>
      </c>
      <c r="Z20" s="222">
        <v>0.242</v>
      </c>
      <c r="AA20" s="197">
        <v>4.6</v>
      </c>
      <c r="AB20" s="101">
        <v>75.8</v>
      </c>
      <c r="AC20" s="101">
        <v>12.68</v>
      </c>
      <c r="AD20" s="198">
        <v>12.81</v>
      </c>
      <c r="AE20" s="153">
        <f t="shared" si="1"/>
        <v>29599</v>
      </c>
      <c r="AF20" s="154">
        <v>195</v>
      </c>
      <c r="AG20" s="154">
        <v>28970</v>
      </c>
      <c r="AH20" s="155">
        <v>434</v>
      </c>
      <c r="AI20" s="178">
        <f t="shared" si="3"/>
        <v>0.3000000000000007</v>
      </c>
      <c r="AJ20" s="179">
        <v>16.43</v>
      </c>
      <c r="AK20" s="180">
        <v>16.73</v>
      </c>
      <c r="AL20" s="127">
        <v>112</v>
      </c>
      <c r="AM20" s="128" t="s">
        <v>139</v>
      </c>
      <c r="AN20" s="129" t="s">
        <v>107</v>
      </c>
      <c r="AO20" s="99">
        <v>1</v>
      </c>
      <c r="AP20" s="100">
        <v>231051</v>
      </c>
      <c r="AQ20" s="100">
        <v>233408</v>
      </c>
      <c r="AR20" s="100"/>
      <c r="AS20" s="100"/>
      <c r="AT20" s="100"/>
      <c r="AU20" s="101">
        <v>27.8</v>
      </c>
      <c r="AV20" s="102">
        <v>6616</v>
      </c>
      <c r="AW20" s="25"/>
      <c r="AX20" s="24">
        <v>2500</v>
      </c>
      <c r="AY20" s="64" t="s">
        <v>35</v>
      </c>
      <c r="AZ20" s="2">
        <f t="shared" si="5"/>
        <v>8</v>
      </c>
    </row>
    <row r="21" spans="1:52" ht="34.5" customHeight="1">
      <c r="A21" s="22"/>
      <c r="B21" s="1"/>
      <c r="C21" s="2">
        <f t="shared" si="4"/>
        <v>9</v>
      </c>
      <c r="D21" s="327">
        <v>248</v>
      </c>
      <c r="E21" s="328">
        <v>78</v>
      </c>
      <c r="F21" s="308">
        <v>0.7</v>
      </c>
      <c r="G21" s="309">
        <v>6.1</v>
      </c>
      <c r="H21" s="310">
        <v>6.9</v>
      </c>
      <c r="I21" s="290">
        <v>89.5</v>
      </c>
      <c r="J21" s="291">
        <v>84.6</v>
      </c>
      <c r="K21" s="99">
        <v>103.81</v>
      </c>
      <c r="L21" s="198">
        <v>140.77</v>
      </c>
      <c r="M21" s="275">
        <v>26761</v>
      </c>
      <c r="N21" s="165">
        <v>0</v>
      </c>
      <c r="O21" s="247">
        <v>0</v>
      </c>
      <c r="P21" s="248">
        <v>0</v>
      </c>
      <c r="Q21" s="249">
        <v>0</v>
      </c>
      <c r="R21" s="249">
        <v>6.36</v>
      </c>
      <c r="S21" s="250">
        <v>5307</v>
      </c>
      <c r="T21" s="82">
        <f t="shared" si="2"/>
        <v>9</v>
      </c>
      <c r="U21" s="220">
        <f t="shared" si="0"/>
        <v>4.609999999999999</v>
      </c>
      <c r="V21" s="221">
        <v>3.18</v>
      </c>
      <c r="W21" s="221">
        <v>1.057</v>
      </c>
      <c r="X21" s="221">
        <v>0</v>
      </c>
      <c r="Y21" s="221">
        <v>0.103</v>
      </c>
      <c r="Z21" s="222">
        <v>0.27</v>
      </c>
      <c r="AA21" s="197">
        <v>4</v>
      </c>
      <c r="AB21" s="101">
        <v>66.08</v>
      </c>
      <c r="AC21" s="101">
        <v>10.33</v>
      </c>
      <c r="AD21" s="198">
        <v>10.46</v>
      </c>
      <c r="AE21" s="153">
        <f t="shared" si="1"/>
        <v>8729</v>
      </c>
      <c r="AF21" s="154">
        <v>122</v>
      </c>
      <c r="AG21" s="154">
        <v>0</v>
      </c>
      <c r="AH21" s="155">
        <v>8607</v>
      </c>
      <c r="AI21" s="181">
        <f t="shared" si="3"/>
        <v>0.5700000000000003</v>
      </c>
      <c r="AJ21" s="179">
        <v>15.07</v>
      </c>
      <c r="AK21" s="180">
        <v>15.64</v>
      </c>
      <c r="AL21" s="127">
        <v>134</v>
      </c>
      <c r="AM21" s="128" t="s">
        <v>140</v>
      </c>
      <c r="AN21" s="129" t="s">
        <v>108</v>
      </c>
      <c r="AO21" s="99">
        <v>1.2</v>
      </c>
      <c r="AP21" s="100">
        <v>83466</v>
      </c>
      <c r="AQ21" s="100">
        <v>84461</v>
      </c>
      <c r="AR21" s="100"/>
      <c r="AS21" s="100"/>
      <c r="AT21" s="100"/>
      <c r="AU21" s="101">
        <v>25.5</v>
      </c>
      <c r="AV21" s="102">
        <v>3318</v>
      </c>
      <c r="AW21" s="25"/>
      <c r="AX21" s="24">
        <v>600</v>
      </c>
      <c r="AY21" s="64" t="s">
        <v>75</v>
      </c>
      <c r="AZ21" s="2">
        <f t="shared" si="5"/>
        <v>9</v>
      </c>
    </row>
    <row r="22" spans="1:52" ht="34.5" customHeight="1">
      <c r="A22" s="22"/>
      <c r="B22" s="1"/>
      <c r="C22" s="2">
        <f t="shared" si="4"/>
        <v>10</v>
      </c>
      <c r="D22" s="327">
        <v>300</v>
      </c>
      <c r="E22" s="328">
        <v>169</v>
      </c>
      <c r="F22" s="308">
        <v>0.7</v>
      </c>
      <c r="G22" s="309">
        <v>8.9</v>
      </c>
      <c r="H22" s="310">
        <v>5.9</v>
      </c>
      <c r="I22" s="290">
        <v>90.31</v>
      </c>
      <c r="J22" s="291">
        <v>83.76</v>
      </c>
      <c r="K22" s="99">
        <v>86.53</v>
      </c>
      <c r="L22" s="198">
        <v>119.99</v>
      </c>
      <c r="M22" s="275">
        <v>2618</v>
      </c>
      <c r="N22" s="165">
        <v>14799</v>
      </c>
      <c r="O22" s="247">
        <v>6790</v>
      </c>
      <c r="P22" s="248">
        <v>3634</v>
      </c>
      <c r="Q22" s="249">
        <v>4846</v>
      </c>
      <c r="R22" s="249">
        <v>8.46</v>
      </c>
      <c r="S22" s="250">
        <v>14270</v>
      </c>
      <c r="T22" s="82">
        <f t="shared" si="2"/>
        <v>10</v>
      </c>
      <c r="U22" s="220">
        <f t="shared" si="0"/>
        <v>3.993</v>
      </c>
      <c r="V22" s="221">
        <v>3.076</v>
      </c>
      <c r="W22" s="221">
        <v>0.171</v>
      </c>
      <c r="X22" s="221">
        <v>0.24</v>
      </c>
      <c r="Y22" s="221">
        <v>0.178</v>
      </c>
      <c r="Z22" s="222">
        <v>0.328</v>
      </c>
      <c r="AA22" s="197">
        <v>5.6</v>
      </c>
      <c r="AB22" s="101">
        <v>68.42</v>
      </c>
      <c r="AC22" s="101">
        <v>11.36</v>
      </c>
      <c r="AD22" s="198">
        <v>12.12</v>
      </c>
      <c r="AE22" s="153">
        <f t="shared" si="1"/>
        <v>20456</v>
      </c>
      <c r="AF22" s="154">
        <v>0</v>
      </c>
      <c r="AG22" s="154">
        <v>0</v>
      </c>
      <c r="AH22" s="155">
        <v>20456</v>
      </c>
      <c r="AI22" s="178">
        <f t="shared" si="3"/>
        <v>0.48999999999999844</v>
      </c>
      <c r="AJ22" s="179">
        <v>16.12</v>
      </c>
      <c r="AK22" s="180">
        <v>16.61</v>
      </c>
      <c r="AL22" s="127">
        <v>130</v>
      </c>
      <c r="AM22" s="128" t="s">
        <v>141</v>
      </c>
      <c r="AN22" s="129" t="s">
        <v>100</v>
      </c>
      <c r="AO22" s="99">
        <v>6.2</v>
      </c>
      <c r="AP22" s="100">
        <v>168744</v>
      </c>
      <c r="AQ22" s="100">
        <v>179988</v>
      </c>
      <c r="AR22" s="100"/>
      <c r="AS22" s="100"/>
      <c r="AT22" s="100"/>
      <c r="AU22" s="101">
        <v>33.8</v>
      </c>
      <c r="AV22" s="102">
        <v>5330</v>
      </c>
      <c r="AW22" s="25"/>
      <c r="AX22" s="24">
        <v>1500</v>
      </c>
      <c r="AY22" s="64" t="s">
        <v>36</v>
      </c>
      <c r="AZ22" s="2">
        <f t="shared" si="5"/>
        <v>10</v>
      </c>
    </row>
    <row r="23" spans="1:52" ht="34.5" customHeight="1">
      <c r="A23" s="22"/>
      <c r="B23" s="1"/>
      <c r="C23" s="2">
        <f t="shared" si="4"/>
        <v>11</v>
      </c>
      <c r="D23" s="327">
        <v>509</v>
      </c>
      <c r="E23" s="328">
        <v>112</v>
      </c>
      <c r="F23" s="308">
        <v>0.8</v>
      </c>
      <c r="G23" s="309">
        <v>7</v>
      </c>
      <c r="H23" s="310">
        <v>8.4</v>
      </c>
      <c r="I23" s="290">
        <v>89.9</v>
      </c>
      <c r="J23" s="291">
        <v>78.46</v>
      </c>
      <c r="K23" s="99">
        <v>73.38</v>
      </c>
      <c r="L23" s="198">
        <v>107.14</v>
      </c>
      <c r="M23" s="275">
        <v>16150</v>
      </c>
      <c r="N23" s="165">
        <v>8840</v>
      </c>
      <c r="O23" s="247">
        <v>5935</v>
      </c>
      <c r="P23" s="248">
        <v>2568</v>
      </c>
      <c r="Q23" s="249">
        <v>0</v>
      </c>
      <c r="R23" s="249">
        <v>7.52</v>
      </c>
      <c r="S23" s="250">
        <v>8503</v>
      </c>
      <c r="T23" s="82">
        <f t="shared" si="2"/>
        <v>11</v>
      </c>
      <c r="U23" s="220">
        <f t="shared" si="0"/>
        <v>4.518</v>
      </c>
      <c r="V23" s="221">
        <v>3.76</v>
      </c>
      <c r="W23" s="221">
        <v>0.378</v>
      </c>
      <c r="X23" s="221">
        <v>0</v>
      </c>
      <c r="Y23" s="221">
        <v>0.07</v>
      </c>
      <c r="Z23" s="222">
        <v>0.31</v>
      </c>
      <c r="AA23" s="197">
        <v>4.8</v>
      </c>
      <c r="AB23" s="101">
        <v>60.25</v>
      </c>
      <c r="AC23" s="101">
        <v>9.06</v>
      </c>
      <c r="AD23" s="198">
        <v>9.45</v>
      </c>
      <c r="AE23" s="153">
        <f t="shared" si="1"/>
        <v>10679</v>
      </c>
      <c r="AF23" s="154">
        <v>0</v>
      </c>
      <c r="AG23" s="154">
        <v>7174</v>
      </c>
      <c r="AH23" s="155">
        <v>3505</v>
      </c>
      <c r="AI23" s="178">
        <f t="shared" si="3"/>
        <v>1.0699999999999985</v>
      </c>
      <c r="AJ23" s="179">
        <v>13.97</v>
      </c>
      <c r="AK23" s="180">
        <v>15.04</v>
      </c>
      <c r="AL23" s="127">
        <v>140</v>
      </c>
      <c r="AM23" s="128" t="s">
        <v>142</v>
      </c>
      <c r="AN23" s="129" t="s">
        <v>105</v>
      </c>
      <c r="AO23" s="99">
        <v>4.11</v>
      </c>
      <c r="AP23" s="100">
        <v>113002</v>
      </c>
      <c r="AQ23" s="100">
        <v>117853</v>
      </c>
      <c r="AR23" s="100"/>
      <c r="AS23" s="100"/>
      <c r="AT23" s="100"/>
      <c r="AU23" s="101">
        <v>32.1</v>
      </c>
      <c r="AV23" s="102">
        <v>3650</v>
      </c>
      <c r="AW23" s="25"/>
      <c r="AX23" s="24">
        <v>1100</v>
      </c>
      <c r="AY23" s="64" t="s">
        <v>15</v>
      </c>
      <c r="AZ23" s="2">
        <f t="shared" si="5"/>
        <v>11</v>
      </c>
    </row>
    <row r="24" spans="1:52" ht="34.5" customHeight="1">
      <c r="A24" s="22"/>
      <c r="B24" s="1"/>
      <c r="C24" s="2">
        <f t="shared" si="4"/>
        <v>12</v>
      </c>
      <c r="D24" s="327">
        <v>0</v>
      </c>
      <c r="E24" s="328">
        <v>0</v>
      </c>
      <c r="F24" s="308">
        <v>0.83</v>
      </c>
      <c r="G24" s="309">
        <v>9.4</v>
      </c>
      <c r="H24" s="310">
        <v>0</v>
      </c>
      <c r="I24" s="290">
        <v>91</v>
      </c>
      <c r="J24" s="291">
        <v>86.78</v>
      </c>
      <c r="K24" s="99">
        <v>82.47</v>
      </c>
      <c r="L24" s="198">
        <v>119.89</v>
      </c>
      <c r="M24" s="275">
        <v>33868</v>
      </c>
      <c r="N24" s="165">
        <v>8000</v>
      </c>
      <c r="O24" s="247">
        <v>0</v>
      </c>
      <c r="P24" s="248">
        <v>0</v>
      </c>
      <c r="Q24" s="249">
        <v>0</v>
      </c>
      <c r="R24" s="249">
        <v>4.83</v>
      </c>
      <c r="S24" s="250">
        <v>8540</v>
      </c>
      <c r="T24" s="82">
        <f t="shared" si="2"/>
        <v>12</v>
      </c>
      <c r="U24" s="220">
        <f t="shared" si="0"/>
        <v>3.297</v>
      </c>
      <c r="V24" s="221">
        <v>2.414</v>
      </c>
      <c r="W24" s="221">
        <v>0.366</v>
      </c>
      <c r="X24" s="221">
        <v>0</v>
      </c>
      <c r="Y24" s="221">
        <v>0.117</v>
      </c>
      <c r="Z24" s="222">
        <v>0.4</v>
      </c>
      <c r="AA24" s="197">
        <v>6.6</v>
      </c>
      <c r="AB24" s="101">
        <v>77</v>
      </c>
      <c r="AC24" s="101">
        <v>13.85</v>
      </c>
      <c r="AD24" s="198">
        <v>14.08</v>
      </c>
      <c r="AE24" s="153">
        <f t="shared" si="1"/>
        <v>24911</v>
      </c>
      <c r="AF24" s="154">
        <v>0</v>
      </c>
      <c r="AG24" s="154">
        <v>5413</v>
      </c>
      <c r="AH24" s="155">
        <v>19498</v>
      </c>
      <c r="AI24" s="178">
        <f t="shared" si="3"/>
        <v>0.6000000000000014</v>
      </c>
      <c r="AJ24" s="179">
        <v>17.38</v>
      </c>
      <c r="AK24" s="180">
        <v>17.98</v>
      </c>
      <c r="AL24" s="127">
        <v>143</v>
      </c>
      <c r="AM24" s="128" t="s">
        <v>143</v>
      </c>
      <c r="AN24" s="129" t="s">
        <v>109</v>
      </c>
      <c r="AO24" s="99">
        <v>1.6</v>
      </c>
      <c r="AP24" s="100">
        <v>176900</v>
      </c>
      <c r="AQ24" s="100">
        <v>179837</v>
      </c>
      <c r="AR24" s="100"/>
      <c r="AS24" s="100"/>
      <c r="AT24" s="100"/>
      <c r="AU24" s="101">
        <v>36.8</v>
      </c>
      <c r="AV24" s="102">
        <v>5799</v>
      </c>
      <c r="AW24" s="25"/>
      <c r="AX24" s="24">
        <v>1500</v>
      </c>
      <c r="AY24" s="64" t="s">
        <v>37</v>
      </c>
      <c r="AZ24" s="2">
        <f t="shared" si="5"/>
        <v>12</v>
      </c>
    </row>
    <row r="25" spans="1:52" ht="34.5" customHeight="1">
      <c r="A25" s="22"/>
      <c r="B25" s="1"/>
      <c r="C25" s="2">
        <f t="shared" si="4"/>
        <v>13</v>
      </c>
      <c r="D25" s="327">
        <v>278</v>
      </c>
      <c r="E25" s="328">
        <v>130</v>
      </c>
      <c r="F25" s="308">
        <v>0</v>
      </c>
      <c r="G25" s="309">
        <v>9.7</v>
      </c>
      <c r="H25" s="310">
        <v>7.8</v>
      </c>
      <c r="I25" s="290">
        <v>87.2</v>
      </c>
      <c r="J25" s="291">
        <v>82.9</v>
      </c>
      <c r="K25" s="99">
        <v>78.55</v>
      </c>
      <c r="L25" s="198">
        <v>144.97</v>
      </c>
      <c r="M25" s="275">
        <v>7270</v>
      </c>
      <c r="N25" s="165">
        <v>15350</v>
      </c>
      <c r="O25" s="247">
        <v>6620</v>
      </c>
      <c r="P25" s="248">
        <v>4840</v>
      </c>
      <c r="Q25" s="249">
        <v>0</v>
      </c>
      <c r="R25" s="249">
        <v>5.56</v>
      </c>
      <c r="S25" s="250">
        <v>11460</v>
      </c>
      <c r="T25" s="82">
        <f t="shared" si="2"/>
        <v>13</v>
      </c>
      <c r="U25" s="220">
        <f t="shared" si="0"/>
        <v>4.272</v>
      </c>
      <c r="V25" s="221">
        <v>2.78</v>
      </c>
      <c r="W25" s="221">
        <v>1.095</v>
      </c>
      <c r="X25" s="221">
        <v>0</v>
      </c>
      <c r="Y25" s="221">
        <v>0.047</v>
      </c>
      <c r="Z25" s="222">
        <v>0.35</v>
      </c>
      <c r="AA25" s="197">
        <v>7.9</v>
      </c>
      <c r="AB25" s="101">
        <v>67</v>
      </c>
      <c r="AC25" s="101">
        <v>11.93</v>
      </c>
      <c r="AD25" s="198">
        <v>12.58</v>
      </c>
      <c r="AE25" s="153">
        <f t="shared" si="1"/>
        <v>25943</v>
      </c>
      <c r="AF25" s="154">
        <v>131</v>
      </c>
      <c r="AG25" s="154">
        <v>0</v>
      </c>
      <c r="AH25" s="155">
        <v>25812</v>
      </c>
      <c r="AI25" s="178">
        <f t="shared" si="3"/>
        <v>0.9499999999999993</v>
      </c>
      <c r="AJ25" s="179">
        <v>16.85</v>
      </c>
      <c r="AK25" s="180">
        <v>17.8</v>
      </c>
      <c r="AL25" s="127">
        <v>175</v>
      </c>
      <c r="AM25" s="128" t="s">
        <v>144</v>
      </c>
      <c r="AN25" s="129" t="s">
        <v>109</v>
      </c>
      <c r="AO25" s="99">
        <v>5.2</v>
      </c>
      <c r="AP25" s="100">
        <v>206188</v>
      </c>
      <c r="AQ25" s="100">
        <v>217456</v>
      </c>
      <c r="AR25" s="100"/>
      <c r="AS25" s="100"/>
      <c r="AT25" s="100"/>
      <c r="AU25" s="101">
        <v>44.9</v>
      </c>
      <c r="AV25" s="102">
        <v>5369</v>
      </c>
      <c r="AW25" s="25"/>
      <c r="AX25" s="24">
        <v>1500</v>
      </c>
      <c r="AY25" s="64" t="s">
        <v>38</v>
      </c>
      <c r="AZ25" s="2">
        <f t="shared" si="5"/>
        <v>13</v>
      </c>
    </row>
    <row r="26" spans="1:52" ht="34.5" customHeight="1">
      <c r="A26" s="22"/>
      <c r="B26" s="1"/>
      <c r="C26" s="2">
        <f t="shared" si="4"/>
        <v>14</v>
      </c>
      <c r="D26" s="327">
        <v>0</v>
      </c>
      <c r="E26" s="328">
        <v>0</v>
      </c>
      <c r="F26" s="308">
        <v>0</v>
      </c>
      <c r="G26" s="309">
        <v>11.1</v>
      </c>
      <c r="H26" s="310">
        <v>7</v>
      </c>
      <c r="I26" s="290">
        <v>88.77</v>
      </c>
      <c r="J26" s="291">
        <v>85.59</v>
      </c>
      <c r="K26" s="99">
        <v>71.73</v>
      </c>
      <c r="L26" s="198">
        <v>119.29</v>
      </c>
      <c r="M26" s="275">
        <v>9236</v>
      </c>
      <c r="N26" s="165">
        <v>9629</v>
      </c>
      <c r="O26" s="247">
        <v>7684</v>
      </c>
      <c r="P26" s="248">
        <v>1411</v>
      </c>
      <c r="Q26" s="249">
        <v>0</v>
      </c>
      <c r="R26" s="249">
        <v>5.35</v>
      </c>
      <c r="S26" s="250">
        <v>9095</v>
      </c>
      <c r="T26" s="82">
        <f t="shared" si="2"/>
        <v>14</v>
      </c>
      <c r="U26" s="220">
        <f t="shared" si="0"/>
        <v>3.56</v>
      </c>
      <c r="V26" s="221">
        <v>2.68</v>
      </c>
      <c r="W26" s="221">
        <v>0.44</v>
      </c>
      <c r="X26" s="221">
        <v>0</v>
      </c>
      <c r="Y26" s="221">
        <v>0.09</v>
      </c>
      <c r="Z26" s="222">
        <v>0.35</v>
      </c>
      <c r="AA26" s="197">
        <v>5.6</v>
      </c>
      <c r="AB26" s="101">
        <v>70.13</v>
      </c>
      <c r="AC26" s="101">
        <v>11.22</v>
      </c>
      <c r="AD26" s="198">
        <v>11.81</v>
      </c>
      <c r="AE26" s="153">
        <f t="shared" si="1"/>
        <v>20078</v>
      </c>
      <c r="AF26" s="154">
        <v>-26</v>
      </c>
      <c r="AG26" s="154">
        <v>0</v>
      </c>
      <c r="AH26" s="155">
        <v>20104</v>
      </c>
      <c r="AI26" s="178">
        <f t="shared" si="3"/>
        <v>0.6300000000000008</v>
      </c>
      <c r="AJ26" s="179">
        <v>15.37</v>
      </c>
      <c r="AK26" s="180">
        <v>16</v>
      </c>
      <c r="AL26" s="127">
        <v>158</v>
      </c>
      <c r="AM26" s="128" t="s">
        <v>136</v>
      </c>
      <c r="AN26" s="129" t="s">
        <v>110</v>
      </c>
      <c r="AO26" s="99">
        <v>4.9</v>
      </c>
      <c r="AP26" s="100">
        <v>170000</v>
      </c>
      <c r="AQ26" s="100">
        <v>178940</v>
      </c>
      <c r="AR26" s="100"/>
      <c r="AS26" s="100"/>
      <c r="AT26" s="100"/>
      <c r="AU26" s="101">
        <v>34.8</v>
      </c>
      <c r="AV26" s="102">
        <v>5091</v>
      </c>
      <c r="AW26" s="25"/>
      <c r="AX26" s="24">
        <v>1500</v>
      </c>
      <c r="AY26" s="64" t="s">
        <v>39</v>
      </c>
      <c r="AZ26" s="2">
        <f t="shared" si="5"/>
        <v>14</v>
      </c>
    </row>
    <row r="27" spans="1:52" ht="34.5" customHeight="1">
      <c r="A27" s="22"/>
      <c r="B27" s="1"/>
      <c r="C27" s="2">
        <f t="shared" si="4"/>
        <v>15</v>
      </c>
      <c r="D27" s="327">
        <v>573</v>
      </c>
      <c r="E27" s="328">
        <v>201</v>
      </c>
      <c r="F27" s="308">
        <v>0</v>
      </c>
      <c r="G27" s="309">
        <v>9.1</v>
      </c>
      <c r="H27" s="310">
        <v>0</v>
      </c>
      <c r="I27" s="290">
        <v>87.2</v>
      </c>
      <c r="J27" s="291">
        <v>83.97</v>
      </c>
      <c r="K27" s="99">
        <v>85.93</v>
      </c>
      <c r="L27" s="198">
        <v>174.02</v>
      </c>
      <c r="M27" s="275">
        <v>35911</v>
      </c>
      <c r="N27" s="165">
        <v>19552</v>
      </c>
      <c r="O27" s="247">
        <v>0</v>
      </c>
      <c r="P27" s="248">
        <v>5617</v>
      </c>
      <c r="Q27" s="249">
        <v>8620</v>
      </c>
      <c r="R27" s="249">
        <v>6.5</v>
      </c>
      <c r="S27" s="250">
        <v>19768</v>
      </c>
      <c r="T27" s="82">
        <f t="shared" si="2"/>
        <v>15</v>
      </c>
      <c r="U27" s="220">
        <f t="shared" si="0"/>
        <v>5.2509999999999994</v>
      </c>
      <c r="V27" s="221">
        <v>1.898</v>
      </c>
      <c r="W27" s="221">
        <v>2.05</v>
      </c>
      <c r="X27" s="221">
        <v>0.59</v>
      </c>
      <c r="Y27" s="221">
        <v>0.05</v>
      </c>
      <c r="Z27" s="222">
        <v>0.663</v>
      </c>
      <c r="AA27" s="197">
        <v>6</v>
      </c>
      <c r="AB27" s="101">
        <v>61.64</v>
      </c>
      <c r="AC27" s="101">
        <v>10.66</v>
      </c>
      <c r="AD27" s="198">
        <v>11.02</v>
      </c>
      <c r="AE27" s="153">
        <f t="shared" si="1"/>
        <v>33403</v>
      </c>
      <c r="AF27" s="154">
        <v>154</v>
      </c>
      <c r="AG27" s="154">
        <v>13926</v>
      </c>
      <c r="AH27" s="155">
        <v>19323</v>
      </c>
      <c r="AI27" s="178">
        <f t="shared" si="3"/>
        <v>1.0300000000000011</v>
      </c>
      <c r="AJ27" s="179">
        <v>16.27</v>
      </c>
      <c r="AK27" s="180">
        <v>17.3</v>
      </c>
      <c r="AL27" s="127">
        <v>196</v>
      </c>
      <c r="AM27" s="128" t="s">
        <v>145</v>
      </c>
      <c r="AN27" s="129" t="s">
        <v>110</v>
      </c>
      <c r="AO27" s="99">
        <v>3.2</v>
      </c>
      <c r="AP27" s="100">
        <v>303180</v>
      </c>
      <c r="AQ27" s="100">
        <v>313235</v>
      </c>
      <c r="AR27" s="100"/>
      <c r="AS27" s="100"/>
      <c r="AT27" s="100"/>
      <c r="AU27" s="101">
        <v>34.8</v>
      </c>
      <c r="AV27" s="102">
        <v>9000</v>
      </c>
      <c r="AW27" s="25"/>
      <c r="AX27" s="24">
        <v>1800</v>
      </c>
      <c r="AY27" s="64" t="s">
        <v>40</v>
      </c>
      <c r="AZ27" s="2">
        <f t="shared" si="5"/>
        <v>15</v>
      </c>
    </row>
    <row r="28" spans="1:52" ht="34.5" customHeight="1">
      <c r="A28" s="22"/>
      <c r="B28" s="1"/>
      <c r="C28" s="2">
        <f t="shared" si="4"/>
        <v>16</v>
      </c>
      <c r="D28" s="327">
        <v>440</v>
      </c>
      <c r="E28" s="328">
        <v>62</v>
      </c>
      <c r="F28" s="308">
        <v>0</v>
      </c>
      <c r="G28" s="309">
        <v>10</v>
      </c>
      <c r="H28" s="310">
        <v>10</v>
      </c>
      <c r="I28" s="290">
        <v>87.88</v>
      </c>
      <c r="J28" s="291">
        <v>85.55</v>
      </c>
      <c r="K28" s="99">
        <v>74.57</v>
      </c>
      <c r="L28" s="198">
        <v>103.31</v>
      </c>
      <c r="M28" s="275">
        <v>5212</v>
      </c>
      <c r="N28" s="165">
        <v>11393</v>
      </c>
      <c r="O28" s="247">
        <v>7522</v>
      </c>
      <c r="P28" s="248">
        <v>1827</v>
      </c>
      <c r="Q28" s="249">
        <v>0</v>
      </c>
      <c r="R28" s="249">
        <v>6.19</v>
      </c>
      <c r="S28" s="250">
        <v>9349</v>
      </c>
      <c r="T28" s="82">
        <f t="shared" si="2"/>
        <v>16</v>
      </c>
      <c r="U28" s="220">
        <f t="shared" si="0"/>
        <v>4.074999999999999</v>
      </c>
      <c r="V28" s="221">
        <v>3.09</v>
      </c>
      <c r="W28" s="221">
        <v>0.122</v>
      </c>
      <c r="X28" s="221">
        <v>0</v>
      </c>
      <c r="Y28" s="221">
        <v>0.106</v>
      </c>
      <c r="Z28" s="222">
        <v>0.757</v>
      </c>
      <c r="AA28" s="197">
        <v>5.3</v>
      </c>
      <c r="AB28" s="101">
        <v>68.3</v>
      </c>
      <c r="AC28" s="101">
        <v>11.51</v>
      </c>
      <c r="AD28" s="198">
        <v>11.82</v>
      </c>
      <c r="AE28" s="153">
        <f t="shared" si="1"/>
        <v>17843</v>
      </c>
      <c r="AF28" s="154">
        <v>0</v>
      </c>
      <c r="AG28" s="154">
        <v>12361</v>
      </c>
      <c r="AH28" s="155">
        <v>5482</v>
      </c>
      <c r="AI28" s="178">
        <f t="shared" si="3"/>
        <v>0.9599999999999991</v>
      </c>
      <c r="AJ28" s="179">
        <v>15.9</v>
      </c>
      <c r="AK28" s="180">
        <v>16.86</v>
      </c>
      <c r="AL28" s="127">
        <v>135</v>
      </c>
      <c r="AM28" s="128" t="s">
        <v>146</v>
      </c>
      <c r="AN28" s="129" t="s">
        <v>111</v>
      </c>
      <c r="AO28" s="99">
        <v>2.5</v>
      </c>
      <c r="AP28" s="100">
        <v>151000</v>
      </c>
      <c r="AQ28" s="100">
        <v>154972</v>
      </c>
      <c r="AR28" s="100"/>
      <c r="AS28" s="100"/>
      <c r="AT28" s="100"/>
      <c r="AU28" s="101">
        <v>31.2</v>
      </c>
      <c r="AV28" s="102">
        <v>4800</v>
      </c>
      <c r="AW28" s="25"/>
      <c r="AX28" s="24">
        <v>1500</v>
      </c>
      <c r="AY28" s="64" t="s">
        <v>41</v>
      </c>
      <c r="AZ28" s="2">
        <f t="shared" si="5"/>
        <v>16</v>
      </c>
    </row>
    <row r="29" spans="1:52" ht="34.5" customHeight="1">
      <c r="A29" s="22"/>
      <c r="B29" s="1"/>
      <c r="C29" s="2">
        <v>17</v>
      </c>
      <c r="D29" s="327">
        <v>800</v>
      </c>
      <c r="E29" s="328">
        <v>295</v>
      </c>
      <c r="F29" s="308">
        <v>0</v>
      </c>
      <c r="G29" s="309">
        <v>11.1</v>
      </c>
      <c r="H29" s="310">
        <v>8</v>
      </c>
      <c r="I29" s="290">
        <v>88.11</v>
      </c>
      <c r="J29" s="291">
        <v>84.97</v>
      </c>
      <c r="K29" s="99">
        <v>69.41</v>
      </c>
      <c r="L29" s="198">
        <v>78.59</v>
      </c>
      <c r="M29" s="275">
        <v>1129</v>
      </c>
      <c r="N29" s="165">
        <v>12725</v>
      </c>
      <c r="O29" s="247">
        <v>6275</v>
      </c>
      <c r="P29" s="248">
        <v>2967</v>
      </c>
      <c r="Q29" s="249">
        <v>3545</v>
      </c>
      <c r="R29" s="249">
        <v>7.54</v>
      </c>
      <c r="S29" s="250">
        <v>12787</v>
      </c>
      <c r="T29" s="82">
        <v>17</v>
      </c>
      <c r="U29" s="220">
        <f t="shared" si="0"/>
        <v>4.7299999999999995</v>
      </c>
      <c r="V29" s="221">
        <v>3.77</v>
      </c>
      <c r="W29" s="221">
        <v>0.525</v>
      </c>
      <c r="X29" s="221">
        <v>0.035</v>
      </c>
      <c r="Y29" s="221">
        <v>0.09</v>
      </c>
      <c r="Z29" s="222">
        <v>0.31</v>
      </c>
      <c r="AA29" s="197">
        <v>4.6</v>
      </c>
      <c r="AB29" s="101">
        <v>68.03</v>
      </c>
      <c r="AC29" s="101">
        <v>11.07</v>
      </c>
      <c r="AD29" s="198">
        <v>11.29</v>
      </c>
      <c r="AE29" s="153">
        <f t="shared" si="1"/>
        <v>19136</v>
      </c>
      <c r="AF29" s="154">
        <v>934</v>
      </c>
      <c r="AG29" s="154">
        <v>13853</v>
      </c>
      <c r="AH29" s="155">
        <v>4349</v>
      </c>
      <c r="AI29" s="178">
        <f t="shared" si="3"/>
        <v>0.25</v>
      </c>
      <c r="AJ29" s="179">
        <v>16.02</v>
      </c>
      <c r="AK29" s="180">
        <v>16.27</v>
      </c>
      <c r="AL29" s="127">
        <v>111</v>
      </c>
      <c r="AM29" s="128" t="s">
        <v>147</v>
      </c>
      <c r="AN29" s="129" t="s">
        <v>112</v>
      </c>
      <c r="AO29" s="99">
        <v>1.9</v>
      </c>
      <c r="AP29" s="100">
        <v>169500</v>
      </c>
      <c r="AQ29" s="100">
        <v>172893</v>
      </c>
      <c r="AR29" s="100"/>
      <c r="AS29" s="100"/>
      <c r="AT29" s="100"/>
      <c r="AU29" s="101">
        <v>28.3</v>
      </c>
      <c r="AV29" s="102">
        <v>4750</v>
      </c>
      <c r="AW29" s="25"/>
      <c r="AX29" s="24">
        <v>2200</v>
      </c>
      <c r="AY29" s="64" t="s">
        <v>42</v>
      </c>
      <c r="AZ29" s="2">
        <v>17</v>
      </c>
    </row>
    <row r="30" spans="1:52" ht="34.5" customHeight="1">
      <c r="A30" s="22"/>
      <c r="B30" s="1"/>
      <c r="C30" s="2">
        <f t="shared" si="4"/>
        <v>18</v>
      </c>
      <c r="D30" s="327">
        <v>232</v>
      </c>
      <c r="E30" s="328">
        <v>148</v>
      </c>
      <c r="F30" s="308">
        <v>0</v>
      </c>
      <c r="G30" s="309">
        <v>7.5</v>
      </c>
      <c r="H30" s="310">
        <v>10</v>
      </c>
      <c r="I30" s="290">
        <v>90.2</v>
      </c>
      <c r="J30" s="291">
        <v>86.9</v>
      </c>
      <c r="K30" s="99">
        <v>87.75</v>
      </c>
      <c r="L30" s="198">
        <v>81.29</v>
      </c>
      <c r="M30" s="275">
        <v>5800</v>
      </c>
      <c r="N30" s="165">
        <v>8600</v>
      </c>
      <c r="O30" s="247">
        <v>3537</v>
      </c>
      <c r="P30" s="248">
        <v>2180</v>
      </c>
      <c r="Q30" s="249">
        <v>0</v>
      </c>
      <c r="R30" s="249">
        <v>4.72</v>
      </c>
      <c r="S30" s="250">
        <v>5717</v>
      </c>
      <c r="T30" s="82">
        <f t="shared" si="2"/>
        <v>18</v>
      </c>
      <c r="U30" s="220">
        <f t="shared" si="0"/>
        <v>2.737</v>
      </c>
      <c r="V30" s="221">
        <v>2.36</v>
      </c>
      <c r="W30" s="221">
        <v>0.057</v>
      </c>
      <c r="X30" s="221">
        <v>0</v>
      </c>
      <c r="Y30" s="221">
        <v>0.1</v>
      </c>
      <c r="Z30" s="222">
        <v>0.22</v>
      </c>
      <c r="AA30" s="197">
        <v>4.6</v>
      </c>
      <c r="AB30" s="101">
        <v>82.93</v>
      </c>
      <c r="AC30" s="101">
        <v>14.26</v>
      </c>
      <c r="AD30" s="198">
        <v>14.36</v>
      </c>
      <c r="AE30" s="153">
        <f t="shared" si="1"/>
        <v>17394</v>
      </c>
      <c r="AF30" s="154">
        <v>0</v>
      </c>
      <c r="AG30" s="154">
        <v>0</v>
      </c>
      <c r="AH30" s="155">
        <v>17394</v>
      </c>
      <c r="AI30" s="178">
        <f t="shared" si="3"/>
        <v>0.09999999999999787</v>
      </c>
      <c r="AJ30" s="179">
        <v>17.1</v>
      </c>
      <c r="AK30" s="180">
        <v>17.2</v>
      </c>
      <c r="AL30" s="127">
        <v>92</v>
      </c>
      <c r="AM30" s="128" t="s">
        <v>148</v>
      </c>
      <c r="AN30" s="129" t="s">
        <v>113</v>
      </c>
      <c r="AO30" s="99">
        <v>0.7</v>
      </c>
      <c r="AP30" s="100">
        <v>121100</v>
      </c>
      <c r="AQ30" s="100">
        <v>121938</v>
      </c>
      <c r="AR30" s="100"/>
      <c r="AS30" s="100"/>
      <c r="AT30" s="100"/>
      <c r="AU30" s="101">
        <v>26.5</v>
      </c>
      <c r="AV30" s="102">
        <v>4600</v>
      </c>
      <c r="AW30" s="25"/>
      <c r="AX30" s="24">
        <v>1500</v>
      </c>
      <c r="AY30" s="64" t="s">
        <v>16</v>
      </c>
      <c r="AZ30" s="2">
        <f t="shared" si="5"/>
        <v>18</v>
      </c>
    </row>
    <row r="31" spans="1:52" ht="34.5" customHeight="1">
      <c r="A31" s="22"/>
      <c r="B31" s="1"/>
      <c r="C31" s="2">
        <f t="shared" si="4"/>
        <v>19</v>
      </c>
      <c r="D31" s="327">
        <v>245</v>
      </c>
      <c r="E31" s="328">
        <v>266</v>
      </c>
      <c r="F31" s="308">
        <v>0</v>
      </c>
      <c r="G31" s="309">
        <v>13</v>
      </c>
      <c r="H31" s="310">
        <v>7.5</v>
      </c>
      <c r="I31" s="290">
        <v>90.35</v>
      </c>
      <c r="J31" s="291">
        <v>86.41</v>
      </c>
      <c r="K31" s="99">
        <v>120.3</v>
      </c>
      <c r="L31" s="198">
        <v>169.19</v>
      </c>
      <c r="M31" s="275">
        <v>30626</v>
      </c>
      <c r="N31" s="165">
        <v>800</v>
      </c>
      <c r="O31" s="247">
        <v>0</v>
      </c>
      <c r="P31" s="248">
        <v>65</v>
      </c>
      <c r="Q31" s="249">
        <v>0</v>
      </c>
      <c r="R31" s="249">
        <v>4.5</v>
      </c>
      <c r="S31" s="250">
        <v>4422</v>
      </c>
      <c r="T31" s="82">
        <f>T30+1</f>
        <v>19</v>
      </c>
      <c r="U31" s="220">
        <f t="shared" si="0"/>
        <v>2.827</v>
      </c>
      <c r="V31" s="221">
        <v>2.25</v>
      </c>
      <c r="W31" s="221">
        <v>0.287</v>
      </c>
      <c r="X31" s="221">
        <v>0</v>
      </c>
      <c r="Y31" s="221">
        <v>0.1</v>
      </c>
      <c r="Z31" s="222">
        <v>0.19</v>
      </c>
      <c r="AA31" s="197">
        <v>4</v>
      </c>
      <c r="AB31" s="101">
        <v>76.33</v>
      </c>
      <c r="AC31" s="101">
        <v>12.49</v>
      </c>
      <c r="AD31" s="198">
        <v>12.92</v>
      </c>
      <c r="AE31" s="153">
        <f t="shared" si="1"/>
        <v>12684</v>
      </c>
      <c r="AF31" s="154">
        <v>78</v>
      </c>
      <c r="AG31" s="154">
        <v>12606</v>
      </c>
      <c r="AH31" s="155">
        <v>0</v>
      </c>
      <c r="AI31" s="178">
        <f t="shared" si="3"/>
        <v>0.620000000000001</v>
      </c>
      <c r="AJ31" s="179">
        <v>15.75</v>
      </c>
      <c r="AK31" s="180">
        <v>16.37</v>
      </c>
      <c r="AL31" s="127">
        <v>136</v>
      </c>
      <c r="AM31" s="128" t="s">
        <v>149</v>
      </c>
      <c r="AN31" s="129" t="s">
        <v>114</v>
      </c>
      <c r="AO31" s="99">
        <v>3.3</v>
      </c>
      <c r="AP31" s="100">
        <v>98165</v>
      </c>
      <c r="AQ31" s="100">
        <v>101515</v>
      </c>
      <c r="AR31" s="100"/>
      <c r="AS31" s="100"/>
      <c r="AT31" s="100"/>
      <c r="AU31" s="101">
        <v>24.8</v>
      </c>
      <c r="AV31" s="102">
        <v>4500</v>
      </c>
      <c r="AW31" s="25"/>
      <c r="AX31" s="24">
        <v>600</v>
      </c>
      <c r="AY31" s="64" t="s">
        <v>17</v>
      </c>
      <c r="AZ31" s="2">
        <f t="shared" si="5"/>
        <v>19</v>
      </c>
    </row>
    <row r="32" spans="1:52" ht="34.5" customHeight="1">
      <c r="A32" s="22"/>
      <c r="B32" s="1"/>
      <c r="C32" s="2">
        <f t="shared" si="4"/>
        <v>20</v>
      </c>
      <c r="D32" s="327">
        <v>255</v>
      </c>
      <c r="E32" s="328">
        <v>133</v>
      </c>
      <c r="F32" s="308">
        <v>1.2</v>
      </c>
      <c r="G32" s="309">
        <v>8.4</v>
      </c>
      <c r="H32" s="310">
        <v>11.2</v>
      </c>
      <c r="I32" s="290">
        <v>88</v>
      </c>
      <c r="J32" s="291">
        <v>83.6</v>
      </c>
      <c r="K32" s="99">
        <v>75.91</v>
      </c>
      <c r="L32" s="198">
        <v>118.22</v>
      </c>
      <c r="M32" s="275">
        <v>0</v>
      </c>
      <c r="N32" s="165">
        <v>18480</v>
      </c>
      <c r="O32" s="247">
        <v>3605</v>
      </c>
      <c r="P32" s="248">
        <v>6358</v>
      </c>
      <c r="Q32" s="249">
        <v>6652</v>
      </c>
      <c r="R32" s="249">
        <v>7.2</v>
      </c>
      <c r="S32" s="250">
        <v>16615</v>
      </c>
      <c r="T32" s="82">
        <f t="shared" si="2"/>
        <v>20</v>
      </c>
      <c r="U32" s="220">
        <f t="shared" si="0"/>
        <v>2.9899999999999998</v>
      </c>
      <c r="V32" s="221">
        <v>2.417</v>
      </c>
      <c r="W32" s="221">
        <v>0.124</v>
      </c>
      <c r="X32" s="221">
        <v>0.173</v>
      </c>
      <c r="Y32" s="221">
        <v>0.05</v>
      </c>
      <c r="Z32" s="222">
        <v>0.226</v>
      </c>
      <c r="AA32" s="197">
        <v>5.5</v>
      </c>
      <c r="AB32" s="101">
        <v>73.78</v>
      </c>
      <c r="AC32" s="101">
        <v>11.61</v>
      </c>
      <c r="AD32" s="198">
        <v>11.9</v>
      </c>
      <c r="AE32" s="153">
        <f t="shared" si="1"/>
        <v>27456</v>
      </c>
      <c r="AF32" s="154">
        <v>19</v>
      </c>
      <c r="AG32" s="154">
        <v>0</v>
      </c>
      <c r="AH32" s="155">
        <v>27437</v>
      </c>
      <c r="AI32" s="178">
        <f t="shared" si="3"/>
        <v>0.8300000000000001</v>
      </c>
      <c r="AJ32" s="179">
        <v>14.89</v>
      </c>
      <c r="AK32" s="180">
        <v>15.72</v>
      </c>
      <c r="AL32" s="127">
        <v>152</v>
      </c>
      <c r="AM32" s="128" t="s">
        <v>150</v>
      </c>
      <c r="AN32" s="129" t="s">
        <v>115</v>
      </c>
      <c r="AO32" s="99">
        <v>2.4</v>
      </c>
      <c r="AP32" s="100">
        <v>230762</v>
      </c>
      <c r="AQ32" s="100">
        <v>236436</v>
      </c>
      <c r="AR32" s="100"/>
      <c r="AS32" s="100"/>
      <c r="AT32" s="100"/>
      <c r="AU32" s="101">
        <v>35.2</v>
      </c>
      <c r="AV32" s="102">
        <v>8520</v>
      </c>
      <c r="AW32" s="25"/>
      <c r="AX32" s="24">
        <v>2000</v>
      </c>
      <c r="AY32" s="64" t="s">
        <v>43</v>
      </c>
      <c r="AZ32" s="2">
        <f t="shared" si="5"/>
        <v>20</v>
      </c>
    </row>
    <row r="33" spans="1:52" ht="34.5" customHeight="1">
      <c r="A33" s="22"/>
      <c r="B33" s="1"/>
      <c r="C33" s="2">
        <f t="shared" si="4"/>
        <v>21</v>
      </c>
      <c r="D33" s="327">
        <v>0</v>
      </c>
      <c r="E33" s="328">
        <v>0</v>
      </c>
      <c r="F33" s="308">
        <v>0</v>
      </c>
      <c r="G33" s="309">
        <v>0</v>
      </c>
      <c r="H33" s="310">
        <v>6.5</v>
      </c>
      <c r="I33" s="290">
        <v>88.29</v>
      </c>
      <c r="J33" s="291">
        <v>85.16</v>
      </c>
      <c r="K33" s="99">
        <v>69.35</v>
      </c>
      <c r="L33" s="198">
        <v>106.81</v>
      </c>
      <c r="M33" s="275">
        <v>16140</v>
      </c>
      <c r="N33" s="165">
        <v>26830</v>
      </c>
      <c r="O33" s="247">
        <v>8699</v>
      </c>
      <c r="P33" s="248">
        <v>4170</v>
      </c>
      <c r="Q33" s="249">
        <v>7850</v>
      </c>
      <c r="R33" s="249">
        <v>5</v>
      </c>
      <c r="S33" s="250">
        <v>20719</v>
      </c>
      <c r="T33" s="82">
        <f t="shared" si="2"/>
        <v>21</v>
      </c>
      <c r="U33" s="220">
        <f t="shared" si="0"/>
        <v>3.023</v>
      </c>
      <c r="V33" s="221">
        <v>1.851</v>
      </c>
      <c r="W33" s="221">
        <v>0.487</v>
      </c>
      <c r="X33" s="221">
        <v>0.1</v>
      </c>
      <c r="Y33" s="221">
        <v>0.157</v>
      </c>
      <c r="Z33" s="222">
        <v>0.428</v>
      </c>
      <c r="AA33" s="197">
        <v>5.3</v>
      </c>
      <c r="AB33" s="101">
        <v>74.16</v>
      </c>
      <c r="AC33" s="101">
        <v>13.02</v>
      </c>
      <c r="AD33" s="198">
        <v>13.55</v>
      </c>
      <c r="AE33" s="153">
        <f t="shared" si="1"/>
        <v>55638</v>
      </c>
      <c r="AF33" s="154">
        <v>0</v>
      </c>
      <c r="AG33" s="154">
        <v>15355</v>
      </c>
      <c r="AH33" s="155">
        <v>40283</v>
      </c>
      <c r="AI33" s="178">
        <f t="shared" si="3"/>
        <v>1</v>
      </c>
      <c r="AJ33" s="179">
        <v>16.56</v>
      </c>
      <c r="AK33" s="180">
        <v>17.56</v>
      </c>
      <c r="AL33" s="127">
        <v>148</v>
      </c>
      <c r="AM33" s="128" t="s">
        <v>141</v>
      </c>
      <c r="AN33" s="129" t="s">
        <v>116</v>
      </c>
      <c r="AO33" s="99">
        <v>3.9</v>
      </c>
      <c r="AP33" s="100">
        <v>410550</v>
      </c>
      <c r="AQ33" s="100">
        <v>427249</v>
      </c>
      <c r="AR33" s="100"/>
      <c r="AS33" s="100"/>
      <c r="AT33" s="100"/>
      <c r="AU33" s="101">
        <v>30.2</v>
      </c>
      <c r="AV33" s="102">
        <v>12500</v>
      </c>
      <c r="AW33" s="25"/>
      <c r="AX33" s="24">
        <v>4000</v>
      </c>
      <c r="AY33" s="64" t="s">
        <v>18</v>
      </c>
      <c r="AZ33" s="2">
        <f t="shared" si="5"/>
        <v>21</v>
      </c>
    </row>
    <row r="34" spans="1:52" ht="34.5" customHeight="1">
      <c r="A34" s="22"/>
      <c r="B34" s="1"/>
      <c r="C34" s="2">
        <f t="shared" si="4"/>
        <v>22</v>
      </c>
      <c r="D34" s="327">
        <v>307</v>
      </c>
      <c r="E34" s="328">
        <v>156</v>
      </c>
      <c r="F34" s="308">
        <v>0</v>
      </c>
      <c r="G34" s="309">
        <v>7.4</v>
      </c>
      <c r="H34" s="310">
        <v>9.7</v>
      </c>
      <c r="I34" s="290">
        <v>90</v>
      </c>
      <c r="J34" s="291">
        <v>84.78</v>
      </c>
      <c r="K34" s="99">
        <v>80.65</v>
      </c>
      <c r="L34" s="198">
        <v>113.81</v>
      </c>
      <c r="M34" s="275">
        <v>216</v>
      </c>
      <c r="N34" s="165">
        <v>15045</v>
      </c>
      <c r="O34" s="247">
        <v>0</v>
      </c>
      <c r="P34" s="248">
        <v>5648</v>
      </c>
      <c r="Q34" s="249">
        <v>4650</v>
      </c>
      <c r="R34" s="249">
        <v>5.86</v>
      </c>
      <c r="S34" s="250">
        <v>9715</v>
      </c>
      <c r="T34" s="82">
        <f t="shared" si="2"/>
        <v>22</v>
      </c>
      <c r="U34" s="220">
        <f t="shared" si="0"/>
        <v>2.4650000000000003</v>
      </c>
      <c r="V34" s="221">
        <v>2.06</v>
      </c>
      <c r="W34" s="221">
        <v>0.16</v>
      </c>
      <c r="X34" s="221">
        <v>0</v>
      </c>
      <c r="Y34" s="221">
        <v>0.025</v>
      </c>
      <c r="Z34" s="222">
        <v>0.22</v>
      </c>
      <c r="AA34" s="197">
        <v>5.2</v>
      </c>
      <c r="AB34" s="101">
        <v>80</v>
      </c>
      <c r="AC34" s="101">
        <v>14</v>
      </c>
      <c r="AD34" s="198">
        <v>14.43</v>
      </c>
      <c r="AE34" s="153">
        <f t="shared" si="1"/>
        <v>23925</v>
      </c>
      <c r="AF34" s="154">
        <v>0</v>
      </c>
      <c r="AG34" s="154">
        <v>0</v>
      </c>
      <c r="AH34" s="155">
        <v>23925</v>
      </c>
      <c r="AI34" s="178">
        <f t="shared" si="3"/>
        <v>0.610000000000003</v>
      </c>
      <c r="AJ34" s="179">
        <v>16.9</v>
      </c>
      <c r="AK34" s="180">
        <v>17.51</v>
      </c>
      <c r="AL34" s="127">
        <v>137</v>
      </c>
      <c r="AM34" s="128" t="s">
        <v>151</v>
      </c>
      <c r="AN34" s="129" t="s">
        <v>117</v>
      </c>
      <c r="AO34" s="99">
        <v>2.9</v>
      </c>
      <c r="AP34" s="100">
        <v>165745</v>
      </c>
      <c r="AQ34" s="100">
        <v>170720</v>
      </c>
      <c r="AR34" s="100"/>
      <c r="AS34" s="100"/>
      <c r="AT34" s="100"/>
      <c r="AU34" s="101">
        <v>29.4</v>
      </c>
      <c r="AV34" s="102">
        <v>5800</v>
      </c>
      <c r="AW34" s="25"/>
      <c r="AX34" s="24">
        <v>1500</v>
      </c>
      <c r="AY34" s="64" t="s">
        <v>25</v>
      </c>
      <c r="AZ34" s="2">
        <f t="shared" si="5"/>
        <v>22</v>
      </c>
    </row>
    <row r="35" spans="1:52" ht="34.5" customHeight="1">
      <c r="A35" s="22"/>
      <c r="B35" s="1"/>
      <c r="C35" s="2">
        <f t="shared" si="4"/>
        <v>23</v>
      </c>
      <c r="D35" s="327">
        <v>620</v>
      </c>
      <c r="E35" s="328">
        <v>195</v>
      </c>
      <c r="F35" s="308">
        <v>0</v>
      </c>
      <c r="G35" s="309">
        <v>9.3</v>
      </c>
      <c r="H35" s="310">
        <v>5.7</v>
      </c>
      <c r="I35" s="290">
        <v>90.2</v>
      </c>
      <c r="J35" s="291">
        <v>86.86</v>
      </c>
      <c r="K35" s="99">
        <v>88.52</v>
      </c>
      <c r="L35" s="198">
        <v>114.72</v>
      </c>
      <c r="M35" s="275">
        <v>10230</v>
      </c>
      <c r="N35" s="165">
        <v>12555</v>
      </c>
      <c r="O35" s="247">
        <v>0</v>
      </c>
      <c r="P35" s="248">
        <v>3854</v>
      </c>
      <c r="Q35" s="249">
        <v>0</v>
      </c>
      <c r="R35" s="249">
        <v>5.37</v>
      </c>
      <c r="S35" s="250">
        <v>8632</v>
      </c>
      <c r="T35" s="82">
        <f t="shared" si="2"/>
        <v>23</v>
      </c>
      <c r="U35" s="220">
        <f t="shared" si="0"/>
        <v>3.45</v>
      </c>
      <c r="V35" s="221">
        <v>2.68</v>
      </c>
      <c r="W35" s="221">
        <v>0.394</v>
      </c>
      <c r="X35" s="221">
        <v>0</v>
      </c>
      <c r="Y35" s="221">
        <v>0.096</v>
      </c>
      <c r="Z35" s="222">
        <v>0.28</v>
      </c>
      <c r="AA35" s="197">
        <v>5.7</v>
      </c>
      <c r="AB35" s="101">
        <v>67.51</v>
      </c>
      <c r="AC35" s="101">
        <v>11.65</v>
      </c>
      <c r="AD35" s="198">
        <v>12.48</v>
      </c>
      <c r="AE35" s="153">
        <f t="shared" si="1"/>
        <v>20052</v>
      </c>
      <c r="AF35" s="154">
        <v>533</v>
      </c>
      <c r="AG35" s="154">
        <v>9281</v>
      </c>
      <c r="AH35" s="155">
        <v>10238</v>
      </c>
      <c r="AI35" s="178">
        <f t="shared" si="3"/>
        <v>1.3300000000000018</v>
      </c>
      <c r="AJ35" s="179">
        <v>15.93</v>
      </c>
      <c r="AK35" s="180">
        <v>17.26</v>
      </c>
      <c r="AL35" s="127">
        <v>121</v>
      </c>
      <c r="AM35" s="128" t="s">
        <v>152</v>
      </c>
      <c r="AN35" s="129" t="s">
        <v>118</v>
      </c>
      <c r="AO35" s="99">
        <v>6.6</v>
      </c>
      <c r="AP35" s="100">
        <v>160670</v>
      </c>
      <c r="AQ35" s="100">
        <v>172077</v>
      </c>
      <c r="AR35" s="100"/>
      <c r="AS35" s="100"/>
      <c r="AT35" s="100"/>
      <c r="AU35" s="101">
        <v>33.2</v>
      </c>
      <c r="AV35" s="102">
        <v>5200</v>
      </c>
      <c r="AW35" s="25"/>
      <c r="AX35" s="24">
        <v>1500</v>
      </c>
      <c r="AY35" s="64" t="s">
        <v>19</v>
      </c>
      <c r="AZ35" s="2">
        <f t="shared" si="5"/>
        <v>23</v>
      </c>
    </row>
    <row r="36" spans="1:52" ht="34.5" customHeight="1">
      <c r="A36" s="22"/>
      <c r="B36" s="1"/>
      <c r="C36" s="2">
        <f t="shared" si="4"/>
        <v>24</v>
      </c>
      <c r="D36" s="327">
        <v>0</v>
      </c>
      <c r="E36" s="328">
        <v>0</v>
      </c>
      <c r="F36" s="308">
        <v>0.5</v>
      </c>
      <c r="G36" s="309">
        <v>7.8</v>
      </c>
      <c r="H36" s="310">
        <v>5.1</v>
      </c>
      <c r="I36" s="290">
        <v>88.86</v>
      </c>
      <c r="J36" s="291">
        <v>85.59</v>
      </c>
      <c r="K36" s="99">
        <v>85.18</v>
      </c>
      <c r="L36" s="198">
        <v>135.9</v>
      </c>
      <c r="M36" s="275">
        <v>5696</v>
      </c>
      <c r="N36" s="165">
        <v>16828</v>
      </c>
      <c r="O36" s="247">
        <v>1413</v>
      </c>
      <c r="P36" s="248">
        <v>4213</v>
      </c>
      <c r="Q36" s="249">
        <v>5059</v>
      </c>
      <c r="R36" s="249">
        <v>5.54</v>
      </c>
      <c r="S36" s="250">
        <v>10685</v>
      </c>
      <c r="T36" s="82">
        <f t="shared" si="2"/>
        <v>24</v>
      </c>
      <c r="U36" s="220">
        <f t="shared" si="0"/>
        <v>3.351</v>
      </c>
      <c r="V36" s="221">
        <v>1.827</v>
      </c>
      <c r="W36" s="221">
        <v>0.616</v>
      </c>
      <c r="X36" s="221">
        <v>0.215</v>
      </c>
      <c r="Y36" s="221">
        <v>0.12</v>
      </c>
      <c r="Z36" s="222">
        <v>0.573</v>
      </c>
      <c r="AA36" s="197">
        <v>4.7</v>
      </c>
      <c r="AB36" s="101">
        <v>72.21</v>
      </c>
      <c r="AC36" s="101">
        <v>13.42</v>
      </c>
      <c r="AD36" s="198">
        <v>14.18</v>
      </c>
      <c r="AE36" s="153">
        <f t="shared" si="1"/>
        <v>27350</v>
      </c>
      <c r="AF36" s="154">
        <v>19</v>
      </c>
      <c r="AG36" s="154">
        <v>0</v>
      </c>
      <c r="AH36" s="155">
        <v>27331</v>
      </c>
      <c r="AI36" s="178">
        <f t="shared" si="3"/>
        <v>1.0499999999999972</v>
      </c>
      <c r="AJ36" s="179">
        <v>17.53</v>
      </c>
      <c r="AK36" s="180">
        <v>18.58</v>
      </c>
      <c r="AL36" s="127">
        <v>151</v>
      </c>
      <c r="AM36" s="128" t="s">
        <v>141</v>
      </c>
      <c r="AN36" s="129" t="s">
        <v>118</v>
      </c>
      <c r="AO36" s="99">
        <v>5.3</v>
      </c>
      <c r="AP36" s="100">
        <v>192935</v>
      </c>
      <c r="AQ36" s="100">
        <v>203839</v>
      </c>
      <c r="AR36" s="100"/>
      <c r="AS36" s="100"/>
      <c r="AT36" s="100"/>
      <c r="AU36" s="101">
        <v>25.2</v>
      </c>
      <c r="AV36" s="102">
        <v>8100</v>
      </c>
      <c r="AW36" s="25"/>
      <c r="AX36" s="24">
        <v>1500</v>
      </c>
      <c r="AY36" s="64" t="s">
        <v>44</v>
      </c>
      <c r="AZ36" s="2">
        <f t="shared" si="5"/>
        <v>24</v>
      </c>
    </row>
    <row r="37" spans="1:52" ht="34.5" customHeight="1">
      <c r="A37" s="22"/>
      <c r="B37" s="1"/>
      <c r="C37" s="2">
        <f t="shared" si="4"/>
        <v>25</v>
      </c>
      <c r="D37" s="327">
        <v>182</v>
      </c>
      <c r="E37" s="328">
        <v>265</v>
      </c>
      <c r="F37" s="308">
        <v>0</v>
      </c>
      <c r="G37" s="309">
        <v>0</v>
      </c>
      <c r="H37" s="310">
        <v>8</v>
      </c>
      <c r="I37" s="290">
        <v>89.72</v>
      </c>
      <c r="J37" s="291">
        <v>85.84</v>
      </c>
      <c r="K37" s="99">
        <v>64.19</v>
      </c>
      <c r="L37" s="198">
        <v>66.72</v>
      </c>
      <c r="M37" s="275">
        <v>5700</v>
      </c>
      <c r="N37" s="165">
        <v>6035</v>
      </c>
      <c r="O37" s="247">
        <v>4589</v>
      </c>
      <c r="P37" s="248">
        <v>660</v>
      </c>
      <c r="Q37" s="249">
        <v>0</v>
      </c>
      <c r="R37" s="249">
        <v>5.44</v>
      </c>
      <c r="S37" s="250">
        <v>5249</v>
      </c>
      <c r="T37" s="82">
        <f t="shared" si="2"/>
        <v>25</v>
      </c>
      <c r="U37" s="220">
        <f t="shared" si="0"/>
        <v>3.8800000000000003</v>
      </c>
      <c r="V37" s="221">
        <v>2.72</v>
      </c>
      <c r="W37" s="221">
        <v>0.66</v>
      </c>
      <c r="X37" s="221">
        <v>0</v>
      </c>
      <c r="Y37" s="221">
        <v>0.1</v>
      </c>
      <c r="Z37" s="222">
        <v>0.4</v>
      </c>
      <c r="AA37" s="197">
        <v>3</v>
      </c>
      <c r="AB37" s="101">
        <v>69.26</v>
      </c>
      <c r="AC37" s="101">
        <v>11.66</v>
      </c>
      <c r="AD37" s="198">
        <v>12</v>
      </c>
      <c r="AE37" s="153">
        <f t="shared" si="1"/>
        <v>11673</v>
      </c>
      <c r="AF37" s="154">
        <v>-66</v>
      </c>
      <c r="AG37" s="154">
        <v>0</v>
      </c>
      <c r="AH37" s="155">
        <v>11739</v>
      </c>
      <c r="AI37" s="178">
        <f t="shared" si="3"/>
        <v>0.9900000000000002</v>
      </c>
      <c r="AJ37" s="179">
        <v>15.85</v>
      </c>
      <c r="AK37" s="180">
        <v>16.84</v>
      </c>
      <c r="AL37" s="127">
        <v>101</v>
      </c>
      <c r="AM37" s="128" t="s">
        <v>153</v>
      </c>
      <c r="AN37" s="129" t="s">
        <v>119</v>
      </c>
      <c r="AO37" s="99">
        <v>2.8</v>
      </c>
      <c r="AP37" s="100">
        <v>97260</v>
      </c>
      <c r="AQ37" s="100">
        <v>100087</v>
      </c>
      <c r="AR37" s="100"/>
      <c r="AS37" s="100"/>
      <c r="AT37" s="100"/>
      <c r="AU37" s="101">
        <v>17.9</v>
      </c>
      <c r="AV37" s="102">
        <v>5600</v>
      </c>
      <c r="AW37" s="25"/>
      <c r="AX37" s="24">
        <v>1500</v>
      </c>
      <c r="AY37" s="64" t="s">
        <v>26</v>
      </c>
      <c r="AZ37" s="2">
        <f t="shared" si="5"/>
        <v>25</v>
      </c>
    </row>
    <row r="38" spans="1:52" ht="34.5" customHeight="1">
      <c r="A38" s="22"/>
      <c r="B38" s="1"/>
      <c r="C38" s="2">
        <f t="shared" si="4"/>
        <v>26</v>
      </c>
      <c r="D38" s="327">
        <v>390</v>
      </c>
      <c r="E38" s="328">
        <v>190</v>
      </c>
      <c r="F38" s="308">
        <v>1.1</v>
      </c>
      <c r="G38" s="309">
        <v>14</v>
      </c>
      <c r="H38" s="310">
        <v>11</v>
      </c>
      <c r="I38" s="290">
        <v>90.75</v>
      </c>
      <c r="J38" s="291">
        <v>86.11</v>
      </c>
      <c r="K38" s="99">
        <v>81.66</v>
      </c>
      <c r="L38" s="198">
        <v>110.21</v>
      </c>
      <c r="M38" s="275">
        <v>5182</v>
      </c>
      <c r="N38" s="165">
        <v>5839</v>
      </c>
      <c r="O38" s="247">
        <v>0</v>
      </c>
      <c r="P38" s="248">
        <v>1591</v>
      </c>
      <c r="Q38" s="249">
        <v>4068</v>
      </c>
      <c r="R38" s="249">
        <v>5.93</v>
      </c>
      <c r="S38" s="250">
        <v>5112</v>
      </c>
      <c r="T38" s="82">
        <f t="shared" si="2"/>
        <v>26</v>
      </c>
      <c r="U38" s="220">
        <f t="shared" si="0"/>
        <v>2.4899999999999998</v>
      </c>
      <c r="V38" s="221">
        <v>0.855</v>
      </c>
      <c r="W38" s="221">
        <v>0.361</v>
      </c>
      <c r="X38" s="221">
        <v>0.844</v>
      </c>
      <c r="Y38" s="221">
        <v>0.07</v>
      </c>
      <c r="Z38" s="222">
        <v>0.36</v>
      </c>
      <c r="AA38" s="197">
        <v>5.3</v>
      </c>
      <c r="AB38" s="101">
        <v>81.25</v>
      </c>
      <c r="AC38" s="101">
        <v>13.89</v>
      </c>
      <c r="AD38" s="198">
        <v>14.2</v>
      </c>
      <c r="AE38" s="153">
        <f t="shared" si="1"/>
        <v>12250</v>
      </c>
      <c r="AF38" s="154">
        <v>0</v>
      </c>
      <c r="AG38" s="154">
        <v>11297</v>
      </c>
      <c r="AH38" s="155">
        <v>953</v>
      </c>
      <c r="AI38" s="178">
        <f t="shared" si="3"/>
        <v>0.41000000000000014</v>
      </c>
      <c r="AJ38" s="179">
        <v>16.69</v>
      </c>
      <c r="AK38" s="180">
        <v>17.1</v>
      </c>
      <c r="AL38" s="127">
        <v>132</v>
      </c>
      <c r="AM38" s="128" t="s">
        <v>154</v>
      </c>
      <c r="AN38" s="129" t="s">
        <v>112</v>
      </c>
      <c r="AO38" s="99">
        <v>2.2</v>
      </c>
      <c r="AP38" s="100">
        <v>86235</v>
      </c>
      <c r="AQ38" s="100">
        <v>88166</v>
      </c>
      <c r="AR38" s="100"/>
      <c r="AS38" s="100"/>
      <c r="AT38" s="100"/>
      <c r="AU38" s="101">
        <v>30.9</v>
      </c>
      <c r="AV38" s="102">
        <v>2850</v>
      </c>
      <c r="AW38" s="25"/>
      <c r="AX38" s="24">
        <v>800</v>
      </c>
      <c r="AY38" s="64" t="s">
        <v>20</v>
      </c>
      <c r="AZ38" s="2">
        <f t="shared" si="5"/>
        <v>26</v>
      </c>
    </row>
    <row r="39" spans="1:52" ht="34.5" customHeight="1">
      <c r="A39" s="22"/>
      <c r="B39" s="1"/>
      <c r="C39" s="2">
        <f t="shared" si="4"/>
        <v>27</v>
      </c>
      <c r="D39" s="327">
        <v>418</v>
      </c>
      <c r="E39" s="328">
        <v>258</v>
      </c>
      <c r="F39" s="308">
        <v>0.6</v>
      </c>
      <c r="G39" s="309">
        <v>0</v>
      </c>
      <c r="H39" s="310">
        <v>9.2</v>
      </c>
      <c r="I39" s="290">
        <v>88.3</v>
      </c>
      <c r="J39" s="291">
        <v>84.3</v>
      </c>
      <c r="K39" s="99">
        <v>76.07</v>
      </c>
      <c r="L39" s="198">
        <v>80.39</v>
      </c>
      <c r="M39" s="275">
        <v>1186</v>
      </c>
      <c r="N39" s="165">
        <v>10250</v>
      </c>
      <c r="O39" s="247">
        <v>5494</v>
      </c>
      <c r="P39" s="248">
        <v>1874</v>
      </c>
      <c r="Q39" s="249">
        <v>0</v>
      </c>
      <c r="R39" s="249">
        <v>5.75</v>
      </c>
      <c r="S39" s="250">
        <v>7368</v>
      </c>
      <c r="T39" s="82">
        <f t="shared" si="2"/>
        <v>27</v>
      </c>
      <c r="U39" s="220">
        <f t="shared" si="0"/>
        <v>3.8200000000000003</v>
      </c>
      <c r="V39" s="221">
        <v>2.88</v>
      </c>
      <c r="W39" s="221">
        <v>0.31</v>
      </c>
      <c r="X39" s="221">
        <v>0</v>
      </c>
      <c r="Y39" s="221">
        <v>0.22</v>
      </c>
      <c r="Z39" s="222">
        <v>0.41</v>
      </c>
      <c r="AA39" s="197">
        <v>4.1</v>
      </c>
      <c r="AB39" s="101">
        <v>72.66</v>
      </c>
      <c r="AC39" s="101">
        <v>12.58</v>
      </c>
      <c r="AD39" s="198">
        <v>13.03</v>
      </c>
      <c r="AE39" s="153">
        <f t="shared" si="1"/>
        <v>16683</v>
      </c>
      <c r="AF39" s="154">
        <v>-3</v>
      </c>
      <c r="AG39" s="154">
        <v>11609</v>
      </c>
      <c r="AH39" s="155">
        <v>5077</v>
      </c>
      <c r="AI39" s="178">
        <f>AK39-AJ39</f>
        <v>0.4599999999999973</v>
      </c>
      <c r="AJ39" s="179">
        <v>16.85</v>
      </c>
      <c r="AK39" s="180">
        <v>17.31</v>
      </c>
      <c r="AL39" s="127">
        <v>102</v>
      </c>
      <c r="AM39" s="128" t="s">
        <v>155</v>
      </c>
      <c r="AN39" s="129" t="s">
        <v>120</v>
      </c>
      <c r="AO39" s="99">
        <v>3.5</v>
      </c>
      <c r="AP39" s="100">
        <v>128020</v>
      </c>
      <c r="AQ39" s="100">
        <v>132639</v>
      </c>
      <c r="AR39" s="100"/>
      <c r="AS39" s="100"/>
      <c r="AT39" s="100"/>
      <c r="AU39" s="101">
        <v>23.7</v>
      </c>
      <c r="AV39" s="102">
        <v>5600</v>
      </c>
      <c r="AW39" s="25"/>
      <c r="AX39" s="24">
        <v>1650</v>
      </c>
      <c r="AY39" s="64" t="s">
        <v>21</v>
      </c>
      <c r="AZ39" s="2">
        <f t="shared" si="5"/>
        <v>27</v>
      </c>
    </row>
    <row r="40" spans="1:52" ht="34.5" customHeight="1">
      <c r="A40" s="22"/>
      <c r="B40" s="1"/>
      <c r="C40" s="2">
        <v>28</v>
      </c>
      <c r="D40" s="327">
        <v>207</v>
      </c>
      <c r="E40" s="328">
        <v>108</v>
      </c>
      <c r="F40" s="308">
        <v>1</v>
      </c>
      <c r="G40" s="309">
        <v>12.4</v>
      </c>
      <c r="H40" s="310">
        <v>10.2</v>
      </c>
      <c r="I40" s="290">
        <v>92.9</v>
      </c>
      <c r="J40" s="291">
        <v>86.27</v>
      </c>
      <c r="K40" s="99">
        <v>62.86</v>
      </c>
      <c r="L40" s="198">
        <v>31.5</v>
      </c>
      <c r="M40" s="275">
        <v>1350</v>
      </c>
      <c r="N40" s="165">
        <v>2093</v>
      </c>
      <c r="O40" s="247">
        <v>0</v>
      </c>
      <c r="P40" s="248">
        <v>281</v>
      </c>
      <c r="Q40" s="249">
        <v>0</v>
      </c>
      <c r="R40" s="249">
        <v>5.28</v>
      </c>
      <c r="S40" s="250">
        <v>1625</v>
      </c>
      <c r="T40" s="82">
        <v>28</v>
      </c>
      <c r="U40" s="220">
        <f t="shared" si="0"/>
        <v>3.4699999999999998</v>
      </c>
      <c r="V40" s="221">
        <v>2.64</v>
      </c>
      <c r="W40" s="221">
        <v>0.44</v>
      </c>
      <c r="X40" s="221">
        <v>0</v>
      </c>
      <c r="Y40" s="221">
        <v>0.13</v>
      </c>
      <c r="Z40" s="222">
        <v>0.26</v>
      </c>
      <c r="AA40" s="197">
        <v>4</v>
      </c>
      <c r="AB40" s="101">
        <v>75.52</v>
      </c>
      <c r="AC40" s="101">
        <v>12.95</v>
      </c>
      <c r="AD40" s="198">
        <v>13.25</v>
      </c>
      <c r="AE40" s="153">
        <f t="shared" si="1"/>
        <v>4080</v>
      </c>
      <c r="AF40" s="154">
        <v>-67</v>
      </c>
      <c r="AG40" s="154">
        <v>0</v>
      </c>
      <c r="AH40" s="155">
        <v>4147</v>
      </c>
      <c r="AI40" s="178">
        <f>AK40-AJ40</f>
        <v>0.4299999999999997</v>
      </c>
      <c r="AJ40" s="179">
        <v>16.72</v>
      </c>
      <c r="AK40" s="180">
        <v>17.15</v>
      </c>
      <c r="AL40" s="127">
        <v>49</v>
      </c>
      <c r="AM40" s="128" t="s">
        <v>156</v>
      </c>
      <c r="AN40" s="129" t="s">
        <v>101</v>
      </c>
      <c r="AO40" s="99">
        <v>2.2</v>
      </c>
      <c r="AP40" s="100">
        <v>30800</v>
      </c>
      <c r="AQ40" s="100">
        <v>31501</v>
      </c>
      <c r="AR40" s="100"/>
      <c r="AS40" s="100"/>
      <c r="AT40" s="100"/>
      <c r="AU40" s="101">
        <v>25.6</v>
      </c>
      <c r="AV40" s="102">
        <v>1227</v>
      </c>
      <c r="AW40" s="25"/>
      <c r="AX40" s="24">
        <v>1000</v>
      </c>
      <c r="AY40" s="64" t="s">
        <v>97</v>
      </c>
      <c r="AZ40" s="2">
        <v>28</v>
      </c>
    </row>
    <row r="41" spans="1:52" ht="34.5" customHeight="1">
      <c r="A41" s="22"/>
      <c r="B41" s="1"/>
      <c r="C41" s="2">
        <f>C39+1</f>
        <v>28</v>
      </c>
      <c r="D41" s="327">
        <v>0</v>
      </c>
      <c r="E41" s="328">
        <v>0</v>
      </c>
      <c r="F41" s="308">
        <v>1.1</v>
      </c>
      <c r="G41" s="309">
        <v>15.6</v>
      </c>
      <c r="H41" s="310">
        <v>10.4</v>
      </c>
      <c r="I41" s="290">
        <v>90.13</v>
      </c>
      <c r="J41" s="291">
        <v>86.2</v>
      </c>
      <c r="K41" s="99">
        <v>54.45</v>
      </c>
      <c r="L41" s="198">
        <v>30.17</v>
      </c>
      <c r="M41" s="275">
        <v>400</v>
      </c>
      <c r="N41" s="165">
        <v>1747</v>
      </c>
      <c r="O41" s="247">
        <v>1350</v>
      </c>
      <c r="P41" s="248">
        <v>202</v>
      </c>
      <c r="Q41" s="249">
        <v>0</v>
      </c>
      <c r="R41" s="249">
        <v>5.4</v>
      </c>
      <c r="S41" s="250">
        <v>1552</v>
      </c>
      <c r="T41" s="82">
        <f>T39+1</f>
        <v>28</v>
      </c>
      <c r="U41" s="220">
        <f t="shared" si="0"/>
        <v>4.619999999999999</v>
      </c>
      <c r="V41" s="221">
        <v>2.69</v>
      </c>
      <c r="W41" s="221">
        <v>1.49</v>
      </c>
      <c r="X41" s="221">
        <v>0</v>
      </c>
      <c r="Y41" s="221">
        <v>0.14</v>
      </c>
      <c r="Z41" s="222">
        <v>0.3</v>
      </c>
      <c r="AA41" s="197">
        <v>4.1</v>
      </c>
      <c r="AB41" s="101">
        <v>62.25</v>
      </c>
      <c r="AC41" s="101">
        <v>9.3</v>
      </c>
      <c r="AD41" s="198">
        <v>9.76</v>
      </c>
      <c r="AE41" s="153">
        <f t="shared" si="1"/>
        <v>2817</v>
      </c>
      <c r="AF41" s="154">
        <v>32</v>
      </c>
      <c r="AG41" s="154">
        <v>0</v>
      </c>
      <c r="AH41" s="155">
        <v>2785</v>
      </c>
      <c r="AI41" s="178">
        <f t="shared" si="3"/>
        <v>0.6199999999999992</v>
      </c>
      <c r="AJ41" s="179">
        <v>14.38</v>
      </c>
      <c r="AK41" s="180">
        <v>15</v>
      </c>
      <c r="AL41" s="127">
        <v>53</v>
      </c>
      <c r="AM41" s="128" t="s">
        <v>157</v>
      </c>
      <c r="AN41" s="129" t="s">
        <v>121</v>
      </c>
      <c r="AO41" s="99">
        <v>4.3</v>
      </c>
      <c r="AP41" s="100">
        <v>28860</v>
      </c>
      <c r="AQ41" s="100">
        <v>30169</v>
      </c>
      <c r="AR41" s="100"/>
      <c r="AS41" s="100"/>
      <c r="AT41" s="100"/>
      <c r="AU41" s="101">
        <v>27.4</v>
      </c>
      <c r="AV41" s="102">
        <v>1100</v>
      </c>
      <c r="AW41" s="25"/>
      <c r="AX41" s="24"/>
      <c r="AY41" s="64" t="s">
        <v>98</v>
      </c>
      <c r="AZ41" s="2">
        <f>AZ39+1</f>
        <v>28</v>
      </c>
    </row>
    <row r="42" spans="1:52" ht="34.5" customHeight="1">
      <c r="A42" s="22"/>
      <c r="B42" s="1"/>
      <c r="C42" s="2">
        <f t="shared" si="4"/>
        <v>29</v>
      </c>
      <c r="D42" s="327">
        <v>125</v>
      </c>
      <c r="E42" s="328">
        <v>113</v>
      </c>
      <c r="F42" s="308">
        <v>0</v>
      </c>
      <c r="G42" s="309">
        <v>9.5</v>
      </c>
      <c r="H42" s="310">
        <v>0</v>
      </c>
      <c r="I42" s="290">
        <v>90.51</v>
      </c>
      <c r="J42" s="291">
        <v>86.53</v>
      </c>
      <c r="K42" s="99">
        <v>74.16</v>
      </c>
      <c r="L42" s="198">
        <v>77.84</v>
      </c>
      <c r="M42" s="275">
        <v>34392</v>
      </c>
      <c r="N42" s="165">
        <v>0</v>
      </c>
      <c r="O42" s="247">
        <v>0</v>
      </c>
      <c r="P42" s="248">
        <v>0</v>
      </c>
      <c r="Q42" s="249">
        <v>1170</v>
      </c>
      <c r="R42" s="249">
        <v>4.36</v>
      </c>
      <c r="S42" s="250">
        <v>3172</v>
      </c>
      <c r="T42" s="82">
        <f t="shared" si="2"/>
        <v>29</v>
      </c>
      <c r="U42" s="220">
        <f t="shared" si="0"/>
        <v>4.042</v>
      </c>
      <c r="V42" s="221">
        <v>1.538</v>
      </c>
      <c r="W42" s="221">
        <v>1.74</v>
      </c>
      <c r="X42" s="221">
        <v>0.14</v>
      </c>
      <c r="Y42" s="221">
        <v>0.1</v>
      </c>
      <c r="Z42" s="222">
        <v>0.524</v>
      </c>
      <c r="AA42" s="197">
        <v>4.3</v>
      </c>
      <c r="AB42" s="101">
        <v>65.54</v>
      </c>
      <c r="AC42" s="101">
        <v>11.66</v>
      </c>
      <c r="AD42" s="198">
        <v>12.49</v>
      </c>
      <c r="AE42" s="153">
        <f t="shared" si="1"/>
        <v>9076</v>
      </c>
      <c r="AF42" s="154">
        <v>0</v>
      </c>
      <c r="AG42" s="154">
        <v>9076</v>
      </c>
      <c r="AH42" s="155">
        <v>0</v>
      </c>
      <c r="AI42" s="178">
        <f t="shared" si="3"/>
        <v>1.259999999999998</v>
      </c>
      <c r="AJ42" s="179">
        <v>16.53</v>
      </c>
      <c r="AK42" s="180">
        <v>17.79</v>
      </c>
      <c r="AL42" s="127">
        <v>98</v>
      </c>
      <c r="AM42" s="128" t="s">
        <v>151</v>
      </c>
      <c r="AN42" s="129" t="s">
        <v>122</v>
      </c>
      <c r="AO42" s="99">
        <v>6.6</v>
      </c>
      <c r="AP42" s="100">
        <v>72681</v>
      </c>
      <c r="AQ42" s="100">
        <v>77843</v>
      </c>
      <c r="AR42" s="100"/>
      <c r="AS42" s="100"/>
      <c r="AT42" s="100"/>
      <c r="AU42" s="101">
        <v>24.3</v>
      </c>
      <c r="AV42" s="102">
        <v>3200</v>
      </c>
      <c r="AW42" s="25"/>
      <c r="AX42" s="24">
        <v>1000</v>
      </c>
      <c r="AY42" s="64" t="s">
        <v>45</v>
      </c>
      <c r="AZ42" s="2">
        <f t="shared" si="5"/>
        <v>29</v>
      </c>
    </row>
    <row r="43" spans="1:52" ht="34.5" customHeight="1">
      <c r="A43" s="22"/>
      <c r="B43" s="1"/>
      <c r="C43" s="2">
        <f t="shared" si="4"/>
        <v>30</v>
      </c>
      <c r="D43" s="327">
        <v>0</v>
      </c>
      <c r="E43" s="328">
        <v>0</v>
      </c>
      <c r="F43" s="308">
        <v>0</v>
      </c>
      <c r="G43" s="309">
        <v>11.5</v>
      </c>
      <c r="H43" s="310">
        <v>0</v>
      </c>
      <c r="I43" s="290">
        <v>89.7</v>
      </c>
      <c r="J43" s="291">
        <v>85.9</v>
      </c>
      <c r="K43" s="99">
        <v>58.51</v>
      </c>
      <c r="L43" s="198">
        <v>41.94</v>
      </c>
      <c r="M43" s="275">
        <v>18250</v>
      </c>
      <c r="N43" s="165">
        <v>5050</v>
      </c>
      <c r="O43" s="247">
        <v>0</v>
      </c>
      <c r="P43" s="248">
        <v>0</v>
      </c>
      <c r="Q43" s="249">
        <v>0</v>
      </c>
      <c r="R43" s="249">
        <v>6.3</v>
      </c>
      <c r="S43" s="250">
        <v>6543</v>
      </c>
      <c r="T43" s="82">
        <f t="shared" si="2"/>
        <v>30</v>
      </c>
      <c r="U43" s="220">
        <f t="shared" si="0"/>
        <v>4.25</v>
      </c>
      <c r="V43" s="221">
        <v>3.15</v>
      </c>
      <c r="W43" s="221">
        <v>0.4</v>
      </c>
      <c r="X43" s="221">
        <v>0</v>
      </c>
      <c r="Y43" s="221">
        <v>0.1</v>
      </c>
      <c r="Z43" s="222">
        <v>0.6</v>
      </c>
      <c r="AA43" s="197">
        <v>6.2</v>
      </c>
      <c r="AB43" s="101">
        <v>68</v>
      </c>
      <c r="AC43" s="101">
        <v>9.3</v>
      </c>
      <c r="AD43" s="198">
        <v>9.4</v>
      </c>
      <c r="AE43" s="153">
        <f t="shared" si="1"/>
        <v>9767</v>
      </c>
      <c r="AF43" s="154">
        <v>0</v>
      </c>
      <c r="AG43" s="154">
        <v>0</v>
      </c>
      <c r="AH43" s="155">
        <v>9767</v>
      </c>
      <c r="AI43" s="178">
        <f t="shared" si="3"/>
        <v>0.049999999999998934</v>
      </c>
      <c r="AJ43" s="179">
        <v>13.65</v>
      </c>
      <c r="AK43" s="180">
        <v>13.7</v>
      </c>
      <c r="AL43" s="127">
        <v>71</v>
      </c>
      <c r="AM43" s="128" t="s">
        <v>158</v>
      </c>
      <c r="AN43" s="129" t="s">
        <v>123</v>
      </c>
      <c r="AO43" s="99">
        <v>0.9</v>
      </c>
      <c r="AP43" s="100">
        <v>103863</v>
      </c>
      <c r="AQ43" s="100">
        <v>104847</v>
      </c>
      <c r="AR43" s="100"/>
      <c r="AS43" s="100"/>
      <c r="AT43" s="100"/>
      <c r="AU43" s="101">
        <v>45.2</v>
      </c>
      <c r="AV43" s="102">
        <v>2320</v>
      </c>
      <c r="AW43" s="25"/>
      <c r="AX43" s="24">
        <v>2500</v>
      </c>
      <c r="AY43" s="64" t="s">
        <v>22</v>
      </c>
      <c r="AZ43" s="2">
        <f t="shared" si="5"/>
        <v>30</v>
      </c>
    </row>
    <row r="44" spans="1:52" ht="34.5" customHeight="1">
      <c r="A44" s="22"/>
      <c r="B44" s="1"/>
      <c r="C44" s="2">
        <f t="shared" si="4"/>
        <v>31</v>
      </c>
      <c r="D44" s="327">
        <v>222</v>
      </c>
      <c r="E44" s="328">
        <v>503</v>
      </c>
      <c r="F44" s="308">
        <v>1.9</v>
      </c>
      <c r="G44" s="309">
        <v>10.9</v>
      </c>
      <c r="H44" s="310">
        <v>9.6</v>
      </c>
      <c r="I44" s="290">
        <v>84.87</v>
      </c>
      <c r="J44" s="291">
        <v>83</v>
      </c>
      <c r="K44" s="99">
        <v>43.67</v>
      </c>
      <c r="L44" s="198">
        <v>23.13</v>
      </c>
      <c r="M44" s="275">
        <v>0</v>
      </c>
      <c r="N44" s="165">
        <v>6200</v>
      </c>
      <c r="O44" s="247">
        <v>7606</v>
      </c>
      <c r="P44" s="248">
        <v>1175</v>
      </c>
      <c r="Q44" s="249">
        <v>0</v>
      </c>
      <c r="R44" s="249">
        <v>7.88</v>
      </c>
      <c r="S44" s="250">
        <v>8781</v>
      </c>
      <c r="T44" s="82">
        <f t="shared" si="2"/>
        <v>31</v>
      </c>
      <c r="U44" s="220">
        <f t="shared" si="0"/>
        <v>5.46</v>
      </c>
      <c r="V44" s="221">
        <v>3.94</v>
      </c>
      <c r="W44" s="221">
        <v>0.48</v>
      </c>
      <c r="X44" s="221">
        <v>0</v>
      </c>
      <c r="Y44" s="221">
        <v>0.18</v>
      </c>
      <c r="Z44" s="222">
        <v>0.86</v>
      </c>
      <c r="AA44" s="197">
        <v>6</v>
      </c>
      <c r="AB44" s="101">
        <v>48.58</v>
      </c>
      <c r="AC44" s="101">
        <v>6.29</v>
      </c>
      <c r="AD44" s="198">
        <v>6.53</v>
      </c>
      <c r="AE44" s="153">
        <f t="shared" si="1"/>
        <v>7276</v>
      </c>
      <c r="AF44" s="154">
        <v>168</v>
      </c>
      <c r="AG44" s="154">
        <v>0</v>
      </c>
      <c r="AH44" s="155">
        <v>7108</v>
      </c>
      <c r="AI44" s="178">
        <f t="shared" si="3"/>
        <v>0.9599999999999991</v>
      </c>
      <c r="AJ44" s="179">
        <v>11.99</v>
      </c>
      <c r="AK44" s="180">
        <v>12.95</v>
      </c>
      <c r="AL44" s="127">
        <v>51</v>
      </c>
      <c r="AM44" s="128" t="s">
        <v>159</v>
      </c>
      <c r="AN44" s="129" t="s">
        <v>124</v>
      </c>
      <c r="AO44" s="99">
        <v>3.7</v>
      </c>
      <c r="AP44" s="100">
        <v>111350</v>
      </c>
      <c r="AQ44" s="100">
        <v>115661</v>
      </c>
      <c r="AR44" s="100"/>
      <c r="AS44" s="100"/>
      <c r="AT44" s="100"/>
      <c r="AU44" s="101">
        <v>46.3</v>
      </c>
      <c r="AV44" s="102">
        <v>2500</v>
      </c>
      <c r="AW44" s="25"/>
      <c r="AX44" s="24">
        <v>5000</v>
      </c>
      <c r="AY44" s="64" t="s">
        <v>23</v>
      </c>
      <c r="AZ44" s="2">
        <f t="shared" si="5"/>
        <v>31</v>
      </c>
    </row>
    <row r="45" spans="1:52" ht="34.5" customHeight="1">
      <c r="A45" s="22"/>
      <c r="B45" s="1"/>
      <c r="C45" s="2">
        <f t="shared" si="4"/>
        <v>32</v>
      </c>
      <c r="D45" s="327">
        <v>330</v>
      </c>
      <c r="E45" s="328">
        <v>164</v>
      </c>
      <c r="F45" s="308">
        <v>0</v>
      </c>
      <c r="G45" s="309">
        <v>10.6</v>
      </c>
      <c r="H45" s="310">
        <v>7.2</v>
      </c>
      <c r="I45" s="290">
        <v>89.55</v>
      </c>
      <c r="J45" s="291">
        <v>85.98</v>
      </c>
      <c r="K45" s="99">
        <v>118.32</v>
      </c>
      <c r="L45" s="198">
        <v>155.17</v>
      </c>
      <c r="M45" s="275">
        <v>0</v>
      </c>
      <c r="N45" s="165">
        <v>11466</v>
      </c>
      <c r="O45" s="247">
        <v>5959</v>
      </c>
      <c r="P45" s="248">
        <v>2316</v>
      </c>
      <c r="Q45" s="249">
        <v>0</v>
      </c>
      <c r="R45" s="249">
        <v>5.42</v>
      </c>
      <c r="S45" s="250">
        <v>8275</v>
      </c>
      <c r="T45" s="82">
        <f t="shared" si="2"/>
        <v>32</v>
      </c>
      <c r="U45" s="220">
        <f t="shared" si="0"/>
        <v>3.246</v>
      </c>
      <c r="V45" s="221">
        <v>2.71</v>
      </c>
      <c r="W45" s="221">
        <v>0.133</v>
      </c>
      <c r="X45" s="221">
        <v>0</v>
      </c>
      <c r="Y45" s="221">
        <v>0.053</v>
      </c>
      <c r="Z45" s="222">
        <v>0.35</v>
      </c>
      <c r="AA45" s="197">
        <v>4.4</v>
      </c>
      <c r="AB45" s="101">
        <v>76.29</v>
      </c>
      <c r="AC45" s="101">
        <v>13.59</v>
      </c>
      <c r="AD45" s="198">
        <v>13.81</v>
      </c>
      <c r="AE45" s="153">
        <f t="shared" si="1"/>
        <v>21084</v>
      </c>
      <c r="AF45" s="154">
        <v>0</v>
      </c>
      <c r="AG45" s="154">
        <v>0</v>
      </c>
      <c r="AH45" s="155">
        <v>21084</v>
      </c>
      <c r="AI45" s="178">
        <f t="shared" si="3"/>
        <v>0.759999999999998</v>
      </c>
      <c r="AJ45" s="179">
        <v>17.05</v>
      </c>
      <c r="AK45" s="180">
        <v>17.81</v>
      </c>
      <c r="AL45" s="127">
        <v>129</v>
      </c>
      <c r="AM45" s="128" t="s">
        <v>160</v>
      </c>
      <c r="AN45" s="129" t="s">
        <v>125</v>
      </c>
      <c r="AO45" s="99">
        <v>1.6</v>
      </c>
      <c r="AP45" s="100">
        <v>152629</v>
      </c>
      <c r="AQ45" s="100">
        <v>155170</v>
      </c>
      <c r="AR45" s="100"/>
      <c r="AS45" s="100"/>
      <c r="AT45" s="100"/>
      <c r="AU45" s="101">
        <v>24.6</v>
      </c>
      <c r="AV45" s="102">
        <v>6300</v>
      </c>
      <c r="AW45" s="25"/>
      <c r="AX45" s="24">
        <v>1000</v>
      </c>
      <c r="AY45" s="64" t="s">
        <v>99</v>
      </c>
      <c r="AZ45" s="2">
        <f t="shared" si="5"/>
        <v>32</v>
      </c>
    </row>
    <row r="46" spans="1:52" ht="34.5" customHeight="1">
      <c r="A46" s="22"/>
      <c r="B46" s="1"/>
      <c r="C46" s="2">
        <v>33</v>
      </c>
      <c r="D46" s="327">
        <v>197</v>
      </c>
      <c r="E46" s="328">
        <v>154</v>
      </c>
      <c r="F46" s="308">
        <v>0</v>
      </c>
      <c r="G46" s="309">
        <v>11</v>
      </c>
      <c r="H46" s="310">
        <v>0</v>
      </c>
      <c r="I46" s="290">
        <v>93.04</v>
      </c>
      <c r="J46" s="291">
        <v>87.4</v>
      </c>
      <c r="K46" s="99">
        <v>74.76</v>
      </c>
      <c r="L46" s="198">
        <v>52.63</v>
      </c>
      <c r="M46" s="275">
        <v>0</v>
      </c>
      <c r="N46" s="165">
        <v>2708</v>
      </c>
      <c r="O46" s="247">
        <v>1968</v>
      </c>
      <c r="P46" s="248">
        <v>237</v>
      </c>
      <c r="Q46" s="249">
        <v>0</v>
      </c>
      <c r="R46" s="249">
        <v>4.27</v>
      </c>
      <c r="S46" s="250">
        <v>2205</v>
      </c>
      <c r="T46" s="82">
        <v>33</v>
      </c>
      <c r="U46" s="220">
        <f t="shared" si="0"/>
        <v>3.7199999999999998</v>
      </c>
      <c r="V46" s="221">
        <v>2.13</v>
      </c>
      <c r="W46" s="221">
        <v>1.23</v>
      </c>
      <c r="X46" s="221">
        <v>0</v>
      </c>
      <c r="Y46" s="221">
        <v>0.05</v>
      </c>
      <c r="Z46" s="222">
        <v>0.31</v>
      </c>
      <c r="AA46" s="197">
        <v>3.7</v>
      </c>
      <c r="AB46" s="101">
        <v>74.26</v>
      </c>
      <c r="AC46" s="101">
        <v>13.14</v>
      </c>
      <c r="AD46" s="198">
        <v>13.41</v>
      </c>
      <c r="AE46" s="153">
        <f t="shared" si="1"/>
        <v>6918</v>
      </c>
      <c r="AF46" s="154">
        <v>-225</v>
      </c>
      <c r="AG46" s="154">
        <v>0</v>
      </c>
      <c r="AH46" s="155">
        <v>7143</v>
      </c>
      <c r="AI46" s="178">
        <f t="shared" si="3"/>
        <v>0.5700000000000003</v>
      </c>
      <c r="AJ46" s="179">
        <v>17.13</v>
      </c>
      <c r="AK46" s="180">
        <v>17.7</v>
      </c>
      <c r="AL46" s="127">
        <v>69</v>
      </c>
      <c r="AM46" s="128" t="s">
        <v>161</v>
      </c>
      <c r="AN46" s="129" t="s">
        <v>126</v>
      </c>
      <c r="AO46" s="99">
        <v>2</v>
      </c>
      <c r="AP46" s="100">
        <v>51583</v>
      </c>
      <c r="AQ46" s="100">
        <v>52635</v>
      </c>
      <c r="AR46" s="100"/>
      <c r="AS46" s="100"/>
      <c r="AT46" s="100"/>
      <c r="AU46" s="101">
        <v>21.1</v>
      </c>
      <c r="AV46" s="102">
        <v>2500</v>
      </c>
      <c r="AW46" s="25"/>
      <c r="AX46" s="24">
        <v>1000</v>
      </c>
      <c r="AY46" s="65" t="s">
        <v>96</v>
      </c>
      <c r="AZ46" s="2">
        <v>33</v>
      </c>
    </row>
    <row r="47" spans="1:52" ht="34.5" customHeight="1">
      <c r="A47" s="22"/>
      <c r="B47" s="1"/>
      <c r="C47" s="2">
        <v>33</v>
      </c>
      <c r="D47" s="327">
        <v>0</v>
      </c>
      <c r="E47" s="328">
        <v>0</v>
      </c>
      <c r="F47" s="308">
        <v>0</v>
      </c>
      <c r="G47" s="309">
        <v>12.6</v>
      </c>
      <c r="H47" s="310">
        <v>0</v>
      </c>
      <c r="I47" s="290">
        <v>92.62</v>
      </c>
      <c r="J47" s="291">
        <v>86.19</v>
      </c>
      <c r="K47" s="99">
        <v>69.57</v>
      </c>
      <c r="L47" s="198">
        <v>48.86</v>
      </c>
      <c r="M47" s="275">
        <v>0</v>
      </c>
      <c r="N47" s="165">
        <v>2856</v>
      </c>
      <c r="O47" s="247">
        <v>0</v>
      </c>
      <c r="P47" s="248">
        <v>0</v>
      </c>
      <c r="Q47" s="249">
        <v>0</v>
      </c>
      <c r="R47" s="249">
        <v>4.11</v>
      </c>
      <c r="S47" s="250">
        <v>2707</v>
      </c>
      <c r="T47" s="82">
        <f>T45+1</f>
        <v>33</v>
      </c>
      <c r="U47" s="220">
        <f t="shared" si="0"/>
        <v>4.106</v>
      </c>
      <c r="V47" s="221">
        <v>2.86</v>
      </c>
      <c r="W47" s="221">
        <v>0.548</v>
      </c>
      <c r="X47" s="221">
        <v>0</v>
      </c>
      <c r="Y47" s="221">
        <v>0.056</v>
      </c>
      <c r="Z47" s="222">
        <v>0.642</v>
      </c>
      <c r="AA47" s="197">
        <v>4.5</v>
      </c>
      <c r="AB47" s="101">
        <v>57.22</v>
      </c>
      <c r="AC47" s="101">
        <v>8.42</v>
      </c>
      <c r="AD47" s="198">
        <v>8.69</v>
      </c>
      <c r="AE47" s="153">
        <f t="shared" si="1"/>
        <v>4113</v>
      </c>
      <c r="AF47" s="154">
        <v>265</v>
      </c>
      <c r="AG47" s="154">
        <v>0</v>
      </c>
      <c r="AH47" s="155">
        <v>3848</v>
      </c>
      <c r="AI47" s="178">
        <f t="shared" si="3"/>
        <v>1.9100000000000001</v>
      </c>
      <c r="AJ47" s="179">
        <v>12.8</v>
      </c>
      <c r="AK47" s="180">
        <v>14.71</v>
      </c>
      <c r="AL47" s="127">
        <v>72</v>
      </c>
      <c r="AM47" s="128" t="s">
        <v>162</v>
      </c>
      <c r="AN47" s="129" t="s">
        <v>127</v>
      </c>
      <c r="AO47" s="99">
        <v>3.2</v>
      </c>
      <c r="AP47" s="100">
        <v>47305</v>
      </c>
      <c r="AQ47" s="100">
        <v>48863</v>
      </c>
      <c r="AR47" s="100"/>
      <c r="AS47" s="100"/>
      <c r="AT47" s="100"/>
      <c r="AU47" s="101">
        <v>30.5</v>
      </c>
      <c r="AV47" s="102">
        <v>1600</v>
      </c>
      <c r="AW47" s="25"/>
      <c r="AX47" s="24"/>
      <c r="AY47" s="65" t="s">
        <v>46</v>
      </c>
      <c r="AZ47" s="2">
        <v>33</v>
      </c>
    </row>
    <row r="48" spans="1:52" ht="34.5" customHeight="1" thickBot="1">
      <c r="A48" s="27"/>
      <c r="B48" s="28"/>
      <c r="C48" s="3">
        <v>34</v>
      </c>
      <c r="D48" s="329">
        <v>250</v>
      </c>
      <c r="E48" s="330">
        <v>180</v>
      </c>
      <c r="F48" s="311">
        <v>0.9</v>
      </c>
      <c r="G48" s="312">
        <v>8.5</v>
      </c>
      <c r="H48" s="313">
        <v>9.6</v>
      </c>
      <c r="I48" s="292">
        <v>90.24</v>
      </c>
      <c r="J48" s="293">
        <v>85.72</v>
      </c>
      <c r="K48" s="103">
        <v>29.1</v>
      </c>
      <c r="L48" s="200">
        <v>36.18</v>
      </c>
      <c r="M48" s="277">
        <v>8613</v>
      </c>
      <c r="N48" s="278">
        <v>9000</v>
      </c>
      <c r="O48" s="252">
        <v>8012</v>
      </c>
      <c r="P48" s="253">
        <v>440</v>
      </c>
      <c r="Q48" s="254">
        <v>0</v>
      </c>
      <c r="R48" s="254">
        <v>4.9</v>
      </c>
      <c r="S48" s="255">
        <v>8699</v>
      </c>
      <c r="T48" s="83">
        <v>34</v>
      </c>
      <c r="U48" s="223">
        <v>2.97</v>
      </c>
      <c r="V48" s="224">
        <v>2.45</v>
      </c>
      <c r="W48" s="224">
        <v>0.12</v>
      </c>
      <c r="X48" s="224">
        <v>0</v>
      </c>
      <c r="Y48" s="224">
        <v>0.09</v>
      </c>
      <c r="Z48" s="225">
        <v>0.31</v>
      </c>
      <c r="AA48" s="199">
        <v>5.2</v>
      </c>
      <c r="AB48" s="105">
        <v>71.65</v>
      </c>
      <c r="AC48" s="105">
        <v>10.1</v>
      </c>
      <c r="AD48" s="200">
        <v>10.3</v>
      </c>
      <c r="AE48" s="156">
        <v>18289</v>
      </c>
      <c r="AF48" s="157">
        <v>-132</v>
      </c>
      <c r="AG48" s="157">
        <v>0</v>
      </c>
      <c r="AH48" s="158">
        <v>18421</v>
      </c>
      <c r="AI48" s="182">
        <v>0.84</v>
      </c>
      <c r="AJ48" s="183">
        <v>13.27</v>
      </c>
      <c r="AK48" s="184">
        <v>14.11</v>
      </c>
      <c r="AL48" s="131">
        <v>122</v>
      </c>
      <c r="AM48" s="132" t="s">
        <v>163</v>
      </c>
      <c r="AN48" s="133" t="s">
        <v>117</v>
      </c>
      <c r="AO48" s="103">
        <v>1.9</v>
      </c>
      <c r="AP48" s="104">
        <v>177524</v>
      </c>
      <c r="AQ48" s="104">
        <v>180907</v>
      </c>
      <c r="AR48" s="104"/>
      <c r="AS48" s="104"/>
      <c r="AT48" s="104"/>
      <c r="AU48" s="105">
        <v>36.7</v>
      </c>
      <c r="AV48" s="106">
        <v>2970</v>
      </c>
      <c r="AW48" s="30"/>
      <c r="AX48" s="29">
        <v>5000</v>
      </c>
      <c r="AY48" s="66" t="s">
        <v>24</v>
      </c>
      <c r="AZ48" s="3">
        <v>34</v>
      </c>
    </row>
    <row r="49" spans="1:52" s="62" customFormat="1" ht="34.5" customHeight="1" thickBot="1">
      <c r="A49" s="57"/>
      <c r="B49" s="58"/>
      <c r="C49" s="61" t="s">
        <v>52</v>
      </c>
      <c r="D49" s="331"/>
      <c r="E49" s="332"/>
      <c r="F49" s="314"/>
      <c r="G49" s="315"/>
      <c r="H49" s="316"/>
      <c r="I49" s="294">
        <v>88.84</v>
      </c>
      <c r="J49" s="295">
        <v>84.57</v>
      </c>
      <c r="K49" s="107">
        <v>68.19</v>
      </c>
      <c r="L49" s="202">
        <v>89.99</v>
      </c>
      <c r="M49" s="279">
        <v>344795</v>
      </c>
      <c r="N49" s="161">
        <v>401046</v>
      </c>
      <c r="O49" s="256">
        <f>SUM(O12:O48)</f>
        <v>114933</v>
      </c>
      <c r="P49" s="257">
        <v>83666</v>
      </c>
      <c r="Q49" s="258">
        <f>SUM(Q12:Q48)</f>
        <v>88697</v>
      </c>
      <c r="R49" s="259">
        <v>6.18</v>
      </c>
      <c r="S49" s="260">
        <v>361193</v>
      </c>
      <c r="T49" s="84" t="s">
        <v>52</v>
      </c>
      <c r="U49" s="226">
        <v>3.72</v>
      </c>
      <c r="V49" s="227"/>
      <c r="W49" s="227"/>
      <c r="X49" s="227"/>
      <c r="Y49" s="227"/>
      <c r="Z49" s="228"/>
      <c r="AA49" s="201">
        <v>5.26</v>
      </c>
      <c r="AB49" s="109">
        <v>69.06</v>
      </c>
      <c r="AC49" s="109">
        <v>11.39</v>
      </c>
      <c r="AD49" s="202">
        <v>11.9</v>
      </c>
      <c r="AE49" s="159">
        <f>SUM(AE12:AE48)</f>
        <v>696129</v>
      </c>
      <c r="AF49" s="160">
        <f>SUM(AF12:AF48)</f>
        <v>5378</v>
      </c>
      <c r="AG49" s="160">
        <f>SUM(AG12:AG48)</f>
        <v>233042</v>
      </c>
      <c r="AH49" s="161">
        <f>SUM(AH12:AH48)</f>
        <v>457709</v>
      </c>
      <c r="AI49" s="185">
        <v>0.88</v>
      </c>
      <c r="AJ49" s="186">
        <v>15.62</v>
      </c>
      <c r="AK49" s="187">
        <v>16.5</v>
      </c>
      <c r="AL49" s="134">
        <f>SUM(AL12:AL48)</f>
        <v>4315</v>
      </c>
      <c r="AM49" s="135" t="s">
        <v>27</v>
      </c>
      <c r="AN49" s="136" t="s">
        <v>27</v>
      </c>
      <c r="AO49" s="107">
        <v>4.24</v>
      </c>
      <c r="AP49" s="108">
        <f>SUM(AP12:AP48)</f>
        <v>5838490</v>
      </c>
      <c r="AQ49" s="108">
        <f>SUM(AQ12:AQ48)</f>
        <v>6097206</v>
      </c>
      <c r="AR49" s="108"/>
      <c r="AS49" s="108"/>
      <c r="AT49" s="108"/>
      <c r="AU49" s="109">
        <v>31.8</v>
      </c>
      <c r="AV49" s="108">
        <v>191196</v>
      </c>
      <c r="AW49" s="59"/>
      <c r="AX49" s="60">
        <v>67750</v>
      </c>
      <c r="AY49" s="69" t="s">
        <v>72</v>
      </c>
      <c r="AZ49" s="61" t="s">
        <v>52</v>
      </c>
    </row>
    <row r="50" spans="1:52" ht="34.5" customHeight="1">
      <c r="A50" s="31"/>
      <c r="B50" s="32"/>
      <c r="C50" s="35">
        <v>1</v>
      </c>
      <c r="D50" s="333"/>
      <c r="E50" s="334"/>
      <c r="F50" s="317"/>
      <c r="G50" s="318"/>
      <c r="H50" s="319"/>
      <c r="I50" s="296"/>
      <c r="J50" s="297"/>
      <c r="K50" s="286"/>
      <c r="L50" s="205"/>
      <c r="M50" s="280"/>
      <c r="N50" s="164">
        <v>378540</v>
      </c>
      <c r="O50" s="261"/>
      <c r="P50" s="262"/>
      <c r="Q50" s="263"/>
      <c r="R50" s="264"/>
      <c r="S50" s="265">
        <v>32200</v>
      </c>
      <c r="T50" s="85">
        <v>1</v>
      </c>
      <c r="U50" s="229"/>
      <c r="V50" s="230"/>
      <c r="W50" s="230"/>
      <c r="X50" s="230"/>
      <c r="Y50" s="230"/>
      <c r="Z50" s="231"/>
      <c r="AA50" s="203"/>
      <c r="AB50" s="204"/>
      <c r="AC50" s="204"/>
      <c r="AD50" s="205"/>
      <c r="AE50" s="162"/>
      <c r="AF50" s="163"/>
      <c r="AG50" s="163"/>
      <c r="AH50" s="164">
        <v>93500</v>
      </c>
      <c r="AI50" s="188"/>
      <c r="AJ50" s="189"/>
      <c r="AK50" s="190"/>
      <c r="AL50" s="137">
        <v>210</v>
      </c>
      <c r="AM50" s="138" t="s">
        <v>164</v>
      </c>
      <c r="AN50" s="139" t="s">
        <v>128</v>
      </c>
      <c r="AO50" s="110"/>
      <c r="AP50" s="111"/>
      <c r="AQ50" s="111">
        <v>941705</v>
      </c>
      <c r="AR50" s="111"/>
      <c r="AS50" s="111"/>
      <c r="AT50" s="111"/>
      <c r="AU50" s="112">
        <v>107</v>
      </c>
      <c r="AV50" s="111">
        <v>8796</v>
      </c>
      <c r="AW50" s="33"/>
      <c r="AX50" s="34"/>
      <c r="AY50" s="65" t="s">
        <v>47</v>
      </c>
      <c r="AZ50" s="35">
        <v>1</v>
      </c>
    </row>
    <row r="51" spans="1:52" ht="34.5" customHeight="1">
      <c r="A51" s="22"/>
      <c r="B51" s="1"/>
      <c r="C51" s="2">
        <f>C50+1</f>
        <v>2</v>
      </c>
      <c r="D51" s="335"/>
      <c r="E51" s="336"/>
      <c r="F51" s="320"/>
      <c r="G51" s="309"/>
      <c r="H51" s="321"/>
      <c r="I51" s="290"/>
      <c r="J51" s="298"/>
      <c r="K51" s="99"/>
      <c r="L51" s="206"/>
      <c r="M51" s="275"/>
      <c r="N51" s="165">
        <v>576638</v>
      </c>
      <c r="O51" s="247"/>
      <c r="P51" s="248"/>
      <c r="Q51" s="249"/>
      <c r="R51" s="266"/>
      <c r="S51" s="250">
        <v>65681</v>
      </c>
      <c r="T51" s="82">
        <v>2</v>
      </c>
      <c r="U51" s="220"/>
      <c r="V51" s="221"/>
      <c r="W51" s="221"/>
      <c r="X51" s="221"/>
      <c r="Y51" s="221"/>
      <c r="Z51" s="232"/>
      <c r="AA51" s="197"/>
      <c r="AB51" s="101"/>
      <c r="AC51" s="101"/>
      <c r="AD51" s="206"/>
      <c r="AE51" s="153"/>
      <c r="AF51" s="154"/>
      <c r="AG51" s="154"/>
      <c r="AH51" s="165">
        <v>135918</v>
      </c>
      <c r="AI51" s="178"/>
      <c r="AJ51" s="179"/>
      <c r="AK51" s="191"/>
      <c r="AL51" s="127">
        <v>244</v>
      </c>
      <c r="AM51" s="128" t="s">
        <v>165</v>
      </c>
      <c r="AN51" s="129" t="s">
        <v>129</v>
      </c>
      <c r="AO51" s="113"/>
      <c r="AP51" s="100"/>
      <c r="AQ51" s="100">
        <v>1471045</v>
      </c>
      <c r="AR51" s="100"/>
      <c r="AS51" s="100"/>
      <c r="AT51" s="100"/>
      <c r="AU51" s="114">
        <v>88.4</v>
      </c>
      <c r="AV51" s="100">
        <v>16641</v>
      </c>
      <c r="AW51" s="23"/>
      <c r="AX51" s="24"/>
      <c r="AY51" s="64" t="s">
        <v>48</v>
      </c>
      <c r="AZ51" s="2">
        <f>AZ50+1</f>
        <v>2</v>
      </c>
    </row>
    <row r="52" spans="1:52" ht="34.5" customHeight="1">
      <c r="A52" s="22"/>
      <c r="B52" s="1"/>
      <c r="C52" s="2">
        <f>C51+1</f>
        <v>3</v>
      </c>
      <c r="D52" s="335"/>
      <c r="E52" s="336"/>
      <c r="F52" s="320"/>
      <c r="G52" s="309"/>
      <c r="H52" s="321"/>
      <c r="I52" s="290"/>
      <c r="J52" s="298"/>
      <c r="K52" s="99"/>
      <c r="L52" s="206"/>
      <c r="M52" s="275"/>
      <c r="N52" s="165">
        <v>232947</v>
      </c>
      <c r="O52" s="247"/>
      <c r="P52" s="248"/>
      <c r="Q52" s="249"/>
      <c r="R52" s="266"/>
      <c r="S52" s="250">
        <v>23630</v>
      </c>
      <c r="T52" s="82">
        <v>3</v>
      </c>
      <c r="U52" s="220"/>
      <c r="V52" s="221"/>
      <c r="W52" s="221"/>
      <c r="X52" s="221"/>
      <c r="Y52" s="221"/>
      <c r="Z52" s="232"/>
      <c r="AA52" s="197"/>
      <c r="AB52" s="101"/>
      <c r="AC52" s="101"/>
      <c r="AD52" s="206"/>
      <c r="AE52" s="153"/>
      <c r="AF52" s="154"/>
      <c r="AG52" s="154"/>
      <c r="AH52" s="165">
        <v>58250</v>
      </c>
      <c r="AI52" s="178"/>
      <c r="AJ52" s="179"/>
      <c r="AK52" s="191"/>
      <c r="AL52" s="127">
        <v>242</v>
      </c>
      <c r="AM52" s="128" t="s">
        <v>166</v>
      </c>
      <c r="AN52" s="129" t="s">
        <v>129</v>
      </c>
      <c r="AO52" s="113"/>
      <c r="AP52" s="100"/>
      <c r="AQ52" s="100">
        <v>669390</v>
      </c>
      <c r="AR52" s="100"/>
      <c r="AS52" s="100"/>
      <c r="AT52" s="100"/>
      <c r="AU52" s="114">
        <v>92.7</v>
      </c>
      <c r="AV52" s="100">
        <v>7220</v>
      </c>
      <c r="AW52" s="23"/>
      <c r="AX52" s="24"/>
      <c r="AY52" s="64" t="s">
        <v>49</v>
      </c>
      <c r="AZ52" s="2">
        <f>AZ51+1</f>
        <v>3</v>
      </c>
    </row>
    <row r="53" spans="1:52" ht="34.5" customHeight="1">
      <c r="A53" s="22"/>
      <c r="B53" s="1"/>
      <c r="C53" s="2">
        <f>C52+1</f>
        <v>4</v>
      </c>
      <c r="D53" s="335"/>
      <c r="E53" s="336"/>
      <c r="F53" s="320"/>
      <c r="G53" s="309"/>
      <c r="H53" s="321"/>
      <c r="I53" s="290"/>
      <c r="J53" s="298"/>
      <c r="K53" s="99"/>
      <c r="L53" s="206"/>
      <c r="M53" s="275"/>
      <c r="N53" s="165">
        <v>116405</v>
      </c>
      <c r="O53" s="247"/>
      <c r="P53" s="248"/>
      <c r="Q53" s="249"/>
      <c r="R53" s="266"/>
      <c r="S53" s="250">
        <v>15622</v>
      </c>
      <c r="T53" s="82">
        <v>4</v>
      </c>
      <c r="U53" s="220"/>
      <c r="V53" s="221"/>
      <c r="W53" s="221"/>
      <c r="X53" s="221"/>
      <c r="Y53" s="221"/>
      <c r="Z53" s="232"/>
      <c r="AA53" s="207"/>
      <c r="AB53" s="101"/>
      <c r="AC53" s="101"/>
      <c r="AD53" s="206"/>
      <c r="AE53" s="153"/>
      <c r="AF53" s="154"/>
      <c r="AG53" s="154"/>
      <c r="AH53" s="165">
        <v>31601</v>
      </c>
      <c r="AI53" s="178"/>
      <c r="AJ53" s="179"/>
      <c r="AK53" s="191"/>
      <c r="AL53" s="127">
        <v>203</v>
      </c>
      <c r="AM53" s="128" t="s">
        <v>167</v>
      </c>
      <c r="AN53" s="129" t="s">
        <v>130</v>
      </c>
      <c r="AO53" s="113"/>
      <c r="AP53" s="100"/>
      <c r="AQ53" s="100">
        <v>351110</v>
      </c>
      <c r="AR53" s="100"/>
      <c r="AS53" s="100"/>
      <c r="AT53" s="100"/>
      <c r="AU53" s="114">
        <v>58.9</v>
      </c>
      <c r="AV53" s="100">
        <v>5955</v>
      </c>
      <c r="AW53" s="23"/>
      <c r="AX53" s="24"/>
      <c r="AY53" s="64" t="s">
        <v>50</v>
      </c>
      <c r="AZ53" s="2">
        <f>AZ52+1</f>
        <v>4</v>
      </c>
    </row>
    <row r="54" spans="1:52" ht="34.5" customHeight="1">
      <c r="A54" s="22"/>
      <c r="B54" s="1"/>
      <c r="C54" s="2">
        <f>C53+1</f>
        <v>5</v>
      </c>
      <c r="D54" s="335"/>
      <c r="E54" s="336"/>
      <c r="F54" s="320"/>
      <c r="G54" s="309"/>
      <c r="H54" s="321"/>
      <c r="I54" s="290"/>
      <c r="J54" s="298"/>
      <c r="K54" s="99"/>
      <c r="L54" s="206"/>
      <c r="M54" s="275"/>
      <c r="N54" s="165">
        <v>109166</v>
      </c>
      <c r="O54" s="247"/>
      <c r="P54" s="248"/>
      <c r="Q54" s="249"/>
      <c r="R54" s="266"/>
      <c r="S54" s="250">
        <v>11707</v>
      </c>
      <c r="T54" s="82">
        <v>5</v>
      </c>
      <c r="U54" s="220"/>
      <c r="V54" s="221"/>
      <c r="W54" s="221"/>
      <c r="X54" s="221"/>
      <c r="Y54" s="221"/>
      <c r="Z54" s="232"/>
      <c r="AA54" s="207"/>
      <c r="AB54" s="101"/>
      <c r="AC54" s="101"/>
      <c r="AD54" s="206"/>
      <c r="AE54" s="153"/>
      <c r="AF54" s="154"/>
      <c r="AG54" s="154"/>
      <c r="AH54" s="165">
        <v>24708</v>
      </c>
      <c r="AI54" s="178"/>
      <c r="AJ54" s="179"/>
      <c r="AK54" s="191"/>
      <c r="AL54" s="127">
        <v>202</v>
      </c>
      <c r="AM54" s="128" t="s">
        <v>168</v>
      </c>
      <c r="AN54" s="129" t="s">
        <v>131</v>
      </c>
      <c r="AO54" s="113"/>
      <c r="AP54" s="100"/>
      <c r="AQ54" s="100">
        <v>279192</v>
      </c>
      <c r="AR54" s="100"/>
      <c r="AS54" s="100"/>
      <c r="AT54" s="100"/>
      <c r="AU54" s="114">
        <v>80</v>
      </c>
      <c r="AV54" s="100">
        <v>3487</v>
      </c>
      <c r="AW54" s="23"/>
      <c r="AX54" s="24"/>
      <c r="AY54" s="64" t="s">
        <v>51</v>
      </c>
      <c r="AZ54" s="2">
        <f>AZ53+1</f>
        <v>5</v>
      </c>
    </row>
    <row r="55" spans="1:52" ht="34.5" customHeight="1">
      <c r="A55" s="22"/>
      <c r="B55" s="1"/>
      <c r="C55" s="2"/>
      <c r="D55" s="335"/>
      <c r="E55" s="336"/>
      <c r="F55" s="320"/>
      <c r="G55" s="309"/>
      <c r="H55" s="321"/>
      <c r="I55" s="290"/>
      <c r="J55" s="298"/>
      <c r="K55" s="99"/>
      <c r="L55" s="206"/>
      <c r="M55" s="275"/>
      <c r="N55" s="165">
        <v>1413696</v>
      </c>
      <c r="O55" s="247"/>
      <c r="P55" s="248"/>
      <c r="Q55" s="249"/>
      <c r="R55" s="266"/>
      <c r="S55" s="250">
        <v>148840</v>
      </c>
      <c r="T55" s="82"/>
      <c r="U55" s="220"/>
      <c r="V55" s="221"/>
      <c r="W55" s="221"/>
      <c r="X55" s="221"/>
      <c r="Y55" s="221"/>
      <c r="Z55" s="232"/>
      <c r="AA55" s="207"/>
      <c r="AB55" s="101"/>
      <c r="AC55" s="101"/>
      <c r="AD55" s="206"/>
      <c r="AE55" s="153"/>
      <c r="AF55" s="154"/>
      <c r="AG55" s="154"/>
      <c r="AH55" s="165">
        <v>343977</v>
      </c>
      <c r="AI55" s="178"/>
      <c r="AJ55" s="179"/>
      <c r="AK55" s="191"/>
      <c r="AL55" s="127">
        <v>1101</v>
      </c>
      <c r="AM55" s="128"/>
      <c r="AN55" s="140"/>
      <c r="AO55" s="113"/>
      <c r="AP55" s="100"/>
      <c r="AQ55" s="100">
        <f>SUM(AQ50:AQ54)</f>
        <v>3712442</v>
      </c>
      <c r="AR55" s="100"/>
      <c r="AS55" s="100"/>
      <c r="AT55" s="100"/>
      <c r="AU55" s="114">
        <v>88.2</v>
      </c>
      <c r="AV55" s="100">
        <v>42099</v>
      </c>
      <c r="AW55" s="23"/>
      <c r="AX55" s="24"/>
      <c r="AY55" s="67" t="s">
        <v>86</v>
      </c>
      <c r="AZ55" s="2"/>
    </row>
    <row r="56" spans="1:52" ht="34.5" customHeight="1">
      <c r="A56" s="22"/>
      <c r="B56" s="1"/>
      <c r="C56" s="2"/>
      <c r="D56" s="335"/>
      <c r="E56" s="336"/>
      <c r="F56" s="320"/>
      <c r="G56" s="309"/>
      <c r="H56" s="321"/>
      <c r="I56" s="290"/>
      <c r="J56" s="298"/>
      <c r="K56" s="99"/>
      <c r="L56" s="206"/>
      <c r="M56" s="275"/>
      <c r="N56" s="165"/>
      <c r="O56" s="247"/>
      <c r="P56" s="248"/>
      <c r="Q56" s="249"/>
      <c r="R56" s="266"/>
      <c r="S56" s="250">
        <v>510033</v>
      </c>
      <c r="T56" s="82"/>
      <c r="U56" s="220"/>
      <c r="V56" s="221"/>
      <c r="W56" s="221"/>
      <c r="X56" s="221"/>
      <c r="Y56" s="221"/>
      <c r="Z56" s="232"/>
      <c r="AA56" s="207"/>
      <c r="AB56" s="101"/>
      <c r="AC56" s="101"/>
      <c r="AD56" s="206"/>
      <c r="AE56" s="153">
        <v>1040106</v>
      </c>
      <c r="AF56" s="154">
        <v>5378</v>
      </c>
      <c r="AG56" s="154">
        <v>233042</v>
      </c>
      <c r="AH56" s="165">
        <v>801686</v>
      </c>
      <c r="AI56" s="178"/>
      <c r="AJ56" s="179"/>
      <c r="AK56" s="191"/>
      <c r="AL56" s="127"/>
      <c r="AM56" s="128"/>
      <c r="AN56" s="140"/>
      <c r="AO56" s="113"/>
      <c r="AP56" s="100"/>
      <c r="AQ56" s="100"/>
      <c r="AR56" s="100"/>
      <c r="AS56" s="100"/>
      <c r="AT56" s="100"/>
      <c r="AU56" s="114"/>
      <c r="AV56" s="100"/>
      <c r="AW56" s="23"/>
      <c r="AX56" s="24"/>
      <c r="AY56" s="67" t="s">
        <v>87</v>
      </c>
      <c r="AZ56" s="2"/>
    </row>
    <row r="57" spans="1:52" ht="34.5" customHeight="1">
      <c r="A57" s="22"/>
      <c r="B57" s="1"/>
      <c r="C57" s="4"/>
      <c r="D57" s="335"/>
      <c r="E57" s="336"/>
      <c r="F57" s="320"/>
      <c r="G57" s="309"/>
      <c r="H57" s="321"/>
      <c r="I57" s="290"/>
      <c r="J57" s="298"/>
      <c r="K57" s="99"/>
      <c r="L57" s="206"/>
      <c r="M57" s="275"/>
      <c r="N57" s="165"/>
      <c r="O57" s="247"/>
      <c r="P57" s="248"/>
      <c r="Q57" s="249"/>
      <c r="R57" s="266"/>
      <c r="S57" s="250"/>
      <c r="T57" s="82"/>
      <c r="U57" s="220"/>
      <c r="V57" s="221"/>
      <c r="W57" s="221"/>
      <c r="X57" s="221"/>
      <c r="Y57" s="221"/>
      <c r="Z57" s="232"/>
      <c r="AA57" s="207"/>
      <c r="AB57" s="101"/>
      <c r="AC57" s="101"/>
      <c r="AD57" s="206"/>
      <c r="AE57" s="153"/>
      <c r="AF57" s="154"/>
      <c r="AG57" s="154"/>
      <c r="AH57" s="165"/>
      <c r="AI57" s="178"/>
      <c r="AJ57" s="179"/>
      <c r="AK57" s="191"/>
      <c r="AL57" s="127"/>
      <c r="AM57" s="128"/>
      <c r="AN57" s="140"/>
      <c r="AO57" s="113"/>
      <c r="AP57" s="100"/>
      <c r="AQ57" s="100"/>
      <c r="AR57" s="100"/>
      <c r="AS57" s="100"/>
      <c r="AT57" s="100"/>
      <c r="AU57" s="114"/>
      <c r="AV57" s="100"/>
      <c r="AW57" s="23"/>
      <c r="AX57" s="24"/>
      <c r="AY57" s="68"/>
      <c r="AZ57" s="4"/>
    </row>
    <row r="58" spans="1:52" ht="34.5" customHeight="1" thickBot="1">
      <c r="A58" s="36"/>
      <c r="B58" s="37"/>
      <c r="C58" s="5"/>
      <c r="D58" s="337"/>
      <c r="E58" s="338"/>
      <c r="F58" s="322"/>
      <c r="G58" s="323"/>
      <c r="H58" s="324"/>
      <c r="I58" s="299"/>
      <c r="J58" s="300"/>
      <c r="K58" s="287"/>
      <c r="L58" s="210"/>
      <c r="M58" s="281"/>
      <c r="N58" s="168"/>
      <c r="O58" s="267"/>
      <c r="P58" s="268"/>
      <c r="Q58" s="269"/>
      <c r="R58" s="270"/>
      <c r="S58" s="271"/>
      <c r="T58" s="86"/>
      <c r="U58" s="233"/>
      <c r="V58" s="234"/>
      <c r="W58" s="234"/>
      <c r="X58" s="234"/>
      <c r="Y58" s="234"/>
      <c r="Z58" s="235"/>
      <c r="AA58" s="208"/>
      <c r="AB58" s="209"/>
      <c r="AC58" s="209"/>
      <c r="AD58" s="210"/>
      <c r="AE58" s="166"/>
      <c r="AF58" s="167"/>
      <c r="AG58" s="167"/>
      <c r="AH58" s="168"/>
      <c r="AI58" s="192"/>
      <c r="AJ58" s="193"/>
      <c r="AK58" s="194"/>
      <c r="AL58" s="141"/>
      <c r="AM58" s="142"/>
      <c r="AN58" s="143"/>
      <c r="AO58" s="115"/>
      <c r="AP58" s="116"/>
      <c r="AQ58" s="116"/>
      <c r="AR58" s="116"/>
      <c r="AS58" s="116"/>
      <c r="AT58" s="116"/>
      <c r="AU58" s="117"/>
      <c r="AV58" s="116"/>
      <c r="AW58" s="38"/>
      <c r="AX58" s="39"/>
      <c r="AY58" s="40"/>
      <c r="AZ58" s="5"/>
    </row>
    <row r="59" spans="1:41" ht="34.5" customHeight="1" thickTop="1">
      <c r="A59" s="8"/>
      <c r="B59" s="8"/>
      <c r="C59" s="8"/>
      <c r="G59" s="8"/>
      <c r="H59" s="8"/>
      <c r="I59" s="8"/>
      <c r="J59" s="8"/>
      <c r="K59" s="8"/>
      <c r="L59" s="8"/>
      <c r="R59" s="8"/>
      <c r="U59" s="8"/>
      <c r="AO59" s="8"/>
    </row>
    <row r="60" spans="2:51" ht="24.75" customHeight="1">
      <c r="B60" s="87" t="s">
        <v>94</v>
      </c>
      <c r="D60" s="87"/>
      <c r="E60" s="87"/>
      <c r="F60" s="87"/>
      <c r="G60" s="88"/>
      <c r="H60" s="88"/>
      <c r="I60" s="8"/>
      <c r="J60" s="8"/>
      <c r="K60" s="8"/>
      <c r="L60" s="8"/>
      <c r="R60" s="8"/>
      <c r="AO60" s="8"/>
      <c r="AY60" s="7"/>
    </row>
    <row r="61" spans="2:41" ht="24.75" customHeight="1">
      <c r="B61" s="87" t="s">
        <v>95</v>
      </c>
      <c r="D61" s="87"/>
      <c r="E61" s="87"/>
      <c r="F61" s="87"/>
      <c r="G61" s="88"/>
      <c r="H61" s="88"/>
      <c r="I61" s="8"/>
      <c r="J61" s="8"/>
      <c r="K61" s="8"/>
      <c r="L61" s="8"/>
      <c r="R61" s="8"/>
      <c r="AO61" s="8"/>
    </row>
    <row r="62" spans="7:41" ht="34.5" customHeight="1">
      <c r="G62" s="8"/>
      <c r="H62" s="8"/>
      <c r="I62" s="8"/>
      <c r="J62" s="8"/>
      <c r="K62" s="8"/>
      <c r="L62" s="8"/>
      <c r="R62" s="8"/>
      <c r="AO62" s="8"/>
    </row>
    <row r="63" spans="7:41" ht="34.5" customHeight="1">
      <c r="G63" s="8"/>
      <c r="H63" s="8"/>
      <c r="I63" s="8"/>
      <c r="J63" s="8"/>
      <c r="K63" s="8"/>
      <c r="L63" s="8"/>
      <c r="R63" s="8"/>
      <c r="AO63" s="8"/>
    </row>
    <row r="64" spans="7:41" ht="34.5" customHeight="1">
      <c r="G64" s="8"/>
      <c r="H64" s="8"/>
      <c r="I64" s="8"/>
      <c r="J64" s="8"/>
      <c r="K64" s="8"/>
      <c r="L64" s="8"/>
      <c r="R64" s="8"/>
      <c r="AO64" s="8"/>
    </row>
    <row r="65" spans="7:41" ht="34.5" customHeight="1">
      <c r="G65" s="8"/>
      <c r="H65" s="8"/>
      <c r="I65" s="8"/>
      <c r="J65" s="8"/>
      <c r="K65" s="8"/>
      <c r="L65" s="8"/>
      <c r="R65" s="8"/>
      <c r="AO65" s="8"/>
    </row>
    <row r="66" spans="7:12" ht="34.5" customHeight="1">
      <c r="G66" s="8"/>
      <c r="H66" s="8"/>
      <c r="I66" s="8"/>
      <c r="J66" s="8"/>
      <c r="K66" s="8"/>
      <c r="L66" s="8"/>
    </row>
    <row r="67" spans="7:12" ht="34.5" customHeight="1">
      <c r="G67" s="8"/>
      <c r="H67" s="8"/>
      <c r="I67" s="8"/>
      <c r="J67" s="8"/>
      <c r="K67" s="8"/>
      <c r="L67" s="8"/>
    </row>
    <row r="68" spans="7:12" ht="34.5" customHeight="1">
      <c r="G68" s="8"/>
      <c r="H68" s="8"/>
      <c r="I68" s="8"/>
      <c r="J68" s="8"/>
      <c r="K68" s="8"/>
      <c r="L68" s="8"/>
    </row>
    <row r="69" spans="7:12" ht="34.5" customHeight="1">
      <c r="G69" s="8"/>
      <c r="H69" s="8"/>
      <c r="I69" s="8"/>
      <c r="J69" s="8"/>
      <c r="K69" s="8"/>
      <c r="L69" s="8"/>
    </row>
    <row r="70" spans="7:12" ht="34.5" customHeight="1">
      <c r="G70" s="8"/>
      <c r="H70" s="8"/>
      <c r="I70" s="8"/>
      <c r="J70" s="8"/>
      <c r="K70" s="8"/>
      <c r="L70" s="8"/>
    </row>
    <row r="71" spans="7:12" ht="34.5" customHeight="1">
      <c r="G71" s="8"/>
      <c r="H71" s="8"/>
      <c r="I71" s="8"/>
      <c r="J71" s="8"/>
      <c r="K71" s="8"/>
      <c r="L71" s="8"/>
    </row>
    <row r="72" spans="7:12" ht="30" customHeight="1">
      <c r="G72" s="8"/>
      <c r="H72" s="8"/>
      <c r="I72" s="8"/>
      <c r="J72" s="8"/>
      <c r="K72" s="8"/>
      <c r="L72" s="8"/>
    </row>
    <row r="73" spans="7:12" ht="30" customHeight="1">
      <c r="G73" s="8"/>
      <c r="H73" s="8"/>
      <c r="J73" s="8"/>
      <c r="K73" s="8"/>
      <c r="L73" s="8"/>
    </row>
    <row r="74" spans="7:12" ht="30" customHeight="1">
      <c r="G74" s="8"/>
      <c r="H74" s="8"/>
      <c r="J74" s="8"/>
      <c r="K74" s="8"/>
      <c r="L74" s="8"/>
    </row>
    <row r="75" spans="7:11" ht="30" customHeight="1">
      <c r="G75" s="8"/>
      <c r="H75" s="8"/>
      <c r="J75" s="8"/>
      <c r="K75" s="8"/>
    </row>
    <row r="76" spans="7:11" ht="30" customHeight="1">
      <c r="G76" s="8"/>
      <c r="H76" s="8"/>
      <c r="J76" s="8"/>
      <c r="K76" s="8"/>
    </row>
    <row r="77" spans="7:11" ht="30" customHeight="1">
      <c r="G77" s="8"/>
      <c r="H77" s="8"/>
      <c r="J77" s="8"/>
      <c r="K77" s="8"/>
    </row>
    <row r="78" spans="7:11" ht="30" customHeight="1">
      <c r="G78" s="8"/>
      <c r="H78" s="8"/>
      <c r="J78" s="8"/>
      <c r="K78" s="8"/>
    </row>
    <row r="79" spans="7:11" ht="18">
      <c r="G79" s="8"/>
      <c r="H79" s="8"/>
      <c r="J79" s="8"/>
      <c r="K79" s="8"/>
    </row>
    <row r="80" spans="7:11" ht="18">
      <c r="G80" s="8"/>
      <c r="H80" s="8"/>
      <c r="J80" s="8"/>
      <c r="K80" s="8"/>
    </row>
    <row r="81" spans="8:11" ht="18">
      <c r="H81" s="8"/>
      <c r="J81" s="8"/>
      <c r="K81" s="8"/>
    </row>
    <row r="82" spans="8:11" ht="18">
      <c r="H82" s="8"/>
      <c r="J82" s="8"/>
      <c r="K82" s="8"/>
    </row>
    <row r="83" spans="8:11" ht="18">
      <c r="H83" s="8"/>
      <c r="J83" s="8"/>
      <c r="K83" s="8"/>
    </row>
    <row r="84" spans="8:11" ht="18">
      <c r="H84" s="8"/>
      <c r="K84" s="8"/>
    </row>
    <row r="85" spans="8:11" ht="18">
      <c r="H85" s="8"/>
      <c r="K85" s="8"/>
    </row>
    <row r="86" spans="8:11" ht="18">
      <c r="H86" s="8"/>
      <c r="K86" s="8"/>
    </row>
    <row r="87" spans="8:11" ht="18">
      <c r="H87" s="8"/>
      <c r="K87" s="8"/>
    </row>
    <row r="88" spans="8:11" ht="18">
      <c r="H88" s="8"/>
      <c r="K88" s="8"/>
    </row>
    <row r="89" spans="8:11" ht="18">
      <c r="H89" s="8"/>
      <c r="K89" s="8"/>
    </row>
    <row r="90" spans="8:11" ht="18">
      <c r="H90" s="8"/>
      <c r="K90" s="8"/>
    </row>
    <row r="91" spans="8:11" ht="18">
      <c r="H91" s="8"/>
      <c r="K91" s="8"/>
    </row>
    <row r="92" spans="8:11" ht="18">
      <c r="H92" s="8"/>
      <c r="K92" s="8"/>
    </row>
    <row r="93" spans="8:11" ht="18">
      <c r="H93" s="8"/>
      <c r="K93" s="8"/>
    </row>
    <row r="94" spans="8:11" ht="18">
      <c r="H94" s="8"/>
      <c r="K94" s="8"/>
    </row>
    <row r="95" spans="8:11" ht="18">
      <c r="H95" s="8"/>
      <c r="K95" s="8"/>
    </row>
    <row r="96" spans="8:11" ht="18">
      <c r="H96" s="8"/>
      <c r="K96" s="8"/>
    </row>
    <row r="97" spans="8:11" ht="18">
      <c r="H97" s="8"/>
      <c r="K97" s="8"/>
    </row>
    <row r="98" spans="8:11" ht="18">
      <c r="H98" s="8"/>
      <c r="K98" s="8"/>
    </row>
    <row r="99" spans="8:11" ht="18">
      <c r="H99" s="8"/>
      <c r="K99" s="8"/>
    </row>
    <row r="100" spans="8:11" ht="18">
      <c r="H100" s="8"/>
      <c r="K100" s="8"/>
    </row>
    <row r="101" spans="8:11" ht="18">
      <c r="H101" s="8"/>
      <c r="K101" s="8"/>
    </row>
    <row r="102" spans="8:11" ht="18">
      <c r="H102" s="8"/>
      <c r="K102" s="8"/>
    </row>
    <row r="103" spans="8:11" ht="18">
      <c r="H103" s="8"/>
      <c r="K103" s="8"/>
    </row>
    <row r="104" spans="8:11" ht="18">
      <c r="H104" s="8"/>
      <c r="K104" s="8"/>
    </row>
    <row r="105" spans="8:11" ht="18">
      <c r="H105" s="8"/>
      <c r="K105" s="8"/>
    </row>
    <row r="106" spans="8:11" ht="18">
      <c r="H106" s="8"/>
      <c r="K106" s="8"/>
    </row>
    <row r="107" spans="8:11" ht="18">
      <c r="H107" s="8"/>
      <c r="K107" s="8"/>
    </row>
    <row r="108" spans="8:11" ht="18">
      <c r="H108" s="8"/>
      <c r="K108" s="8"/>
    </row>
    <row r="109" spans="8:11" ht="18">
      <c r="H109" s="8"/>
      <c r="K109" s="8"/>
    </row>
    <row r="110" spans="8:11" ht="18">
      <c r="H110" s="8"/>
      <c r="K110" s="8"/>
    </row>
    <row r="111" spans="8:11" ht="18">
      <c r="H111" s="8"/>
      <c r="K111" s="8"/>
    </row>
    <row r="112" spans="8:11" ht="18">
      <c r="H112" s="8"/>
      <c r="K112" s="8"/>
    </row>
    <row r="113" spans="8:11" ht="18">
      <c r="H113" s="8"/>
      <c r="K113" s="8"/>
    </row>
    <row r="114" spans="8:11" ht="18">
      <c r="H114" s="8"/>
      <c r="K114" s="8"/>
    </row>
    <row r="115" spans="8:11" ht="18">
      <c r="H115" s="8"/>
      <c r="K115" s="8"/>
    </row>
    <row r="116" spans="8:11" ht="18">
      <c r="H116" s="8"/>
      <c r="K116" s="8"/>
    </row>
    <row r="117" spans="8:11" ht="18">
      <c r="H117" s="8"/>
      <c r="K117" s="8"/>
    </row>
    <row r="118" spans="8:11" ht="18">
      <c r="H118" s="8"/>
      <c r="K118" s="8"/>
    </row>
    <row r="119" spans="8:11" ht="18">
      <c r="H119" s="8"/>
      <c r="K119" s="8"/>
    </row>
    <row r="120" spans="8:11" ht="18">
      <c r="H120" s="8"/>
      <c r="K120" s="8"/>
    </row>
    <row r="121" spans="8:11" ht="18">
      <c r="H121" s="8"/>
      <c r="K121" s="8"/>
    </row>
    <row r="122" spans="8:11" ht="18">
      <c r="H122" s="8"/>
      <c r="K122" s="8"/>
    </row>
    <row r="123" spans="8:11" ht="18">
      <c r="H123" s="8"/>
      <c r="K123" s="8"/>
    </row>
    <row r="124" spans="8:11" ht="18">
      <c r="H124" s="8"/>
      <c r="K124" s="8"/>
    </row>
    <row r="125" spans="8:11" ht="18">
      <c r="H125" s="8"/>
      <c r="K125" s="8"/>
    </row>
    <row r="126" spans="8:11" ht="18">
      <c r="H126" s="8"/>
      <c r="K126" s="8"/>
    </row>
    <row r="127" spans="8:11" ht="18">
      <c r="H127" s="8"/>
      <c r="K127" s="8"/>
    </row>
    <row r="128" spans="8:11" ht="18">
      <c r="H128" s="8"/>
      <c r="K128" s="8"/>
    </row>
    <row r="129" spans="8:11" ht="18">
      <c r="H129" s="8"/>
      <c r="K129" s="8"/>
    </row>
    <row r="130" spans="8:11" ht="18">
      <c r="H130" s="8"/>
      <c r="K130" s="8"/>
    </row>
    <row r="131" spans="8:11" ht="18">
      <c r="H131" s="8"/>
      <c r="K131" s="8"/>
    </row>
    <row r="132" spans="8:11" ht="18">
      <c r="H132" s="8"/>
      <c r="K132" s="8"/>
    </row>
    <row r="133" spans="8:11" ht="18">
      <c r="H133" s="8"/>
      <c r="K133" s="8"/>
    </row>
    <row r="134" spans="8:11" ht="18">
      <c r="H134" s="8"/>
      <c r="K134" s="8"/>
    </row>
    <row r="135" spans="8:11" ht="18">
      <c r="H135" s="8"/>
      <c r="K135" s="8"/>
    </row>
    <row r="136" spans="8:11" ht="18">
      <c r="H136" s="8"/>
      <c r="K136" s="8"/>
    </row>
    <row r="137" spans="8:11" ht="18">
      <c r="H137" s="8"/>
      <c r="K137" s="8"/>
    </row>
    <row r="138" spans="8:11" ht="18">
      <c r="H138" s="8"/>
      <c r="K138" s="8"/>
    </row>
    <row r="139" spans="8:11" ht="18">
      <c r="H139" s="8"/>
      <c r="K139" s="8"/>
    </row>
    <row r="140" spans="8:11" ht="18">
      <c r="H140" s="8"/>
      <c r="K140" s="8"/>
    </row>
    <row r="141" spans="8:11" ht="18">
      <c r="H141" s="8"/>
      <c r="K141" s="8"/>
    </row>
    <row r="142" spans="8:11" ht="18">
      <c r="H142" s="8"/>
      <c r="K142" s="8"/>
    </row>
    <row r="143" spans="8:11" ht="18">
      <c r="H143" s="8"/>
      <c r="K143" s="8"/>
    </row>
    <row r="144" spans="8:11" ht="18">
      <c r="H144" s="8"/>
      <c r="K144" s="8"/>
    </row>
    <row r="145" spans="8:11" ht="18">
      <c r="H145" s="8"/>
      <c r="K145" s="8"/>
    </row>
    <row r="146" spans="8:11" ht="18">
      <c r="H146" s="8"/>
      <c r="K146" s="8"/>
    </row>
    <row r="147" spans="8:11" ht="18">
      <c r="H147" s="8"/>
      <c r="K147" s="8"/>
    </row>
    <row r="148" spans="8:11" ht="18">
      <c r="H148" s="8"/>
      <c r="K148" s="8"/>
    </row>
    <row r="149" spans="8:11" ht="18">
      <c r="H149" s="8"/>
      <c r="K149" s="8"/>
    </row>
    <row r="150" spans="8:11" ht="18">
      <c r="H150" s="8"/>
      <c r="K150" s="8"/>
    </row>
    <row r="151" spans="8:11" ht="18">
      <c r="H151" s="8"/>
      <c r="K151" s="8"/>
    </row>
    <row r="152" spans="8:11" ht="18">
      <c r="H152" s="8"/>
      <c r="K152" s="8"/>
    </row>
    <row r="153" spans="8:11" ht="18">
      <c r="H153" s="8"/>
      <c r="K153" s="8"/>
    </row>
    <row r="154" spans="8:11" ht="18">
      <c r="H154" s="8"/>
      <c r="K154" s="8"/>
    </row>
    <row r="155" spans="8:11" ht="18">
      <c r="H155" s="8"/>
      <c r="K155" s="8"/>
    </row>
    <row r="156" spans="8:11" ht="18">
      <c r="H156" s="8"/>
      <c r="K156" s="8"/>
    </row>
    <row r="157" spans="8:11" ht="18">
      <c r="H157" s="8"/>
      <c r="K157" s="8"/>
    </row>
    <row r="158" spans="8:11" ht="18">
      <c r="H158" s="8"/>
      <c r="K158" s="8"/>
    </row>
    <row r="159" spans="8:11" ht="18">
      <c r="H159" s="8"/>
      <c r="K159" s="8"/>
    </row>
    <row r="160" spans="8:11" ht="18">
      <c r="H160" s="8"/>
      <c r="K160" s="8"/>
    </row>
    <row r="161" ht="18">
      <c r="H161" s="8"/>
    </row>
    <row r="162" ht="18">
      <c r="H162" s="8"/>
    </row>
    <row r="163" ht="18">
      <c r="H163" s="8"/>
    </row>
    <row r="164" ht="18">
      <c r="H164" s="8"/>
    </row>
    <row r="165" ht="18">
      <c r="H165" s="8"/>
    </row>
    <row r="166" ht="18">
      <c r="H166" s="8"/>
    </row>
    <row r="167" ht="18">
      <c r="H167" s="8"/>
    </row>
    <row r="168" ht="18">
      <c r="H168" s="8"/>
    </row>
    <row r="169" ht="18">
      <c r="H169" s="8"/>
    </row>
    <row r="170" ht="18">
      <c r="H170" s="8"/>
    </row>
    <row r="171" ht="18">
      <c r="H171" s="8"/>
    </row>
    <row r="172" ht="18">
      <c r="H172" s="8"/>
    </row>
    <row r="173" ht="18">
      <c r="H173" s="8"/>
    </row>
    <row r="174" ht="18">
      <c r="H174" s="8"/>
    </row>
    <row r="175" ht="18">
      <c r="H175" s="8"/>
    </row>
    <row r="176" ht="18">
      <c r="H176" s="8"/>
    </row>
    <row r="177" ht="18">
      <c r="H177" s="8"/>
    </row>
    <row r="178" ht="18">
      <c r="H178" s="8"/>
    </row>
    <row r="179" ht="18">
      <c r="H179" s="8"/>
    </row>
    <row r="180" ht="18">
      <c r="H180" s="8"/>
    </row>
    <row r="181" ht="18">
      <c r="H181" s="8"/>
    </row>
    <row r="182" ht="18">
      <c r="H182" s="8"/>
    </row>
    <row r="183" ht="18">
      <c r="H183" s="8"/>
    </row>
    <row r="184" ht="18">
      <c r="H184" s="8"/>
    </row>
    <row r="185" ht="18">
      <c r="H185" s="8"/>
    </row>
    <row r="186" ht="18">
      <c r="H186" s="8"/>
    </row>
    <row r="187" ht="18">
      <c r="H187" s="8"/>
    </row>
    <row r="188" ht="18">
      <c r="H188" s="8"/>
    </row>
    <row r="189" ht="18">
      <c r="H189" s="8"/>
    </row>
    <row r="190" ht="18">
      <c r="H190" s="8"/>
    </row>
    <row r="191" ht="18">
      <c r="H191" s="8"/>
    </row>
    <row r="192" ht="18">
      <c r="H192" s="8"/>
    </row>
    <row r="193" ht="18">
      <c r="H193" s="8"/>
    </row>
    <row r="194" ht="18">
      <c r="H194" s="8"/>
    </row>
    <row r="195" ht="18">
      <c r="H195" s="8"/>
    </row>
    <row r="196" ht="18">
      <c r="H196" s="8"/>
    </row>
    <row r="197" ht="18">
      <c r="H197" s="8"/>
    </row>
    <row r="198" ht="18">
      <c r="H198" s="8"/>
    </row>
    <row r="199" ht="18">
      <c r="H199" s="8"/>
    </row>
  </sheetData>
  <mergeCells count="2">
    <mergeCell ref="R10:R11"/>
    <mergeCell ref="P5:Q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arjmand</cp:lastModifiedBy>
  <cp:lastPrinted>2004-06-26T18:48:30Z</cp:lastPrinted>
  <dcterms:created xsi:type="dcterms:W3CDTF">2003-04-07T05:18:21Z</dcterms:created>
  <dcterms:modified xsi:type="dcterms:W3CDTF">2009-12-14T06:35:30Z</dcterms:modified>
  <cp:category/>
  <cp:version/>
  <cp:contentType/>
  <cp:contentStatus/>
</cp:coreProperties>
</file>